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chool\brandman\Financial Reporting\"/>
    </mc:Choice>
  </mc:AlternateContent>
  <bookViews>
    <workbookView xWindow="0" yWindow="0" windowWidth="9168" windowHeight="3600" firstSheet="2" activeTab="3"/>
  </bookViews>
  <sheets>
    <sheet name="Given" sheetId="1" r:id="rId1"/>
    <sheet name="Income Statement" sheetId="2" r:id="rId2"/>
    <sheet name="Balance Sheet" sheetId="3" r:id="rId3"/>
    <sheet name="Statement of Cash Flows" sheetId="4" r:id="rId4"/>
  </sheets>
  <calcPr calcId="152511"/>
</workbook>
</file>

<file path=xl/calcChain.xml><?xml version="1.0" encoding="utf-8"?>
<calcChain xmlns="http://schemas.openxmlformats.org/spreadsheetml/2006/main">
  <c r="D46" i="4" l="1"/>
  <c r="D45" i="4"/>
  <c r="D39" i="4"/>
  <c r="D38" i="4"/>
  <c r="G36" i="4" l="1"/>
  <c r="G24" i="4"/>
  <c r="H23" i="4" s="1"/>
  <c r="H24" i="4" s="1"/>
  <c r="G30" i="4"/>
  <c r="H30" i="4" l="1"/>
  <c r="H36" i="4" s="1"/>
  <c r="D53" i="4"/>
  <c r="D52" i="4"/>
  <c r="D49" i="4"/>
  <c r="D47" i="4"/>
  <c r="D44" i="4"/>
  <c r="D43" i="4"/>
  <c r="D37" i="4"/>
  <c r="D35" i="4"/>
  <c r="D34" i="4"/>
  <c r="D33" i="4"/>
  <c r="D32" i="4"/>
  <c r="H25" i="3" l="1"/>
  <c r="H16" i="3"/>
  <c r="H15" i="3"/>
  <c r="H13" i="3"/>
  <c r="G30" i="2"/>
  <c r="F29" i="2"/>
  <c r="G28" i="2"/>
  <c r="F27" i="2"/>
  <c r="G19" i="2"/>
  <c r="F18" i="2"/>
  <c r="G9" i="2"/>
  <c r="C29" i="1" l="1"/>
  <c r="B29" i="1"/>
  <c r="C16" i="4" l="1"/>
  <c r="C20" i="4"/>
  <c r="C12" i="4"/>
  <c r="C54" i="4"/>
  <c r="B54" i="4"/>
  <c r="D54" i="4" s="1"/>
  <c r="C48" i="4"/>
  <c r="C50" i="4" s="1"/>
  <c r="B48" i="4"/>
  <c r="C36" i="4"/>
  <c r="C40" i="4" s="1"/>
  <c r="B36" i="4"/>
  <c r="B50" i="4" l="1"/>
  <c r="D50" i="4" s="1"/>
  <c r="D48" i="4"/>
  <c r="B40" i="4"/>
  <c r="D40" i="4" s="1"/>
  <c r="D36" i="4"/>
  <c r="C17" i="4"/>
  <c r="C55" i="4"/>
  <c r="C21" i="4"/>
  <c r="C30" i="3"/>
  <c r="B30" i="3"/>
  <c r="C30" i="2"/>
  <c r="B30" i="2"/>
  <c r="B55" i="4" l="1"/>
  <c r="D55" i="4" s="1"/>
  <c r="C23" i="4"/>
  <c r="K32" i="2"/>
  <c r="K21" i="2"/>
</calcChain>
</file>

<file path=xl/sharedStrings.xml><?xml version="1.0" encoding="utf-8"?>
<sst xmlns="http://schemas.openxmlformats.org/spreadsheetml/2006/main" count="227" uniqueCount="128">
  <si>
    <t>Cash</t>
  </si>
  <si>
    <t>Accounts receivable</t>
  </si>
  <si>
    <t>Prepaid insurance</t>
  </si>
  <si>
    <t>Equipment</t>
  </si>
  <si>
    <t>Accumulated depreciation-Equipment</t>
  </si>
  <si>
    <t>Accounts payable</t>
  </si>
  <si>
    <t>Salaries payable</t>
  </si>
  <si>
    <t>Common stock</t>
  </si>
  <si>
    <t>Retained earnings</t>
  </si>
  <si>
    <t>Dividends</t>
  </si>
  <si>
    <t>Depreciation expense-Equipment</t>
  </si>
  <si>
    <t>Salaries expense</t>
  </si>
  <si>
    <t>Insurance expense</t>
  </si>
  <si>
    <t>Advertising expense</t>
  </si>
  <si>
    <t>Utilities expense</t>
  </si>
  <si>
    <t>Totals</t>
  </si>
  <si>
    <t>Buildings</t>
  </si>
  <si>
    <t>Accumulated depreciation-Buildings</t>
  </si>
  <si>
    <t>Unearned fees</t>
  </si>
  <si>
    <t>Depreciation expense-Building</t>
  </si>
  <si>
    <t>Supplies expense</t>
  </si>
  <si>
    <t>Merchandise inventory</t>
  </si>
  <si>
    <t>Sales</t>
  </si>
  <si>
    <t>Cost of goods sold</t>
  </si>
  <si>
    <t>WELLS MOBILE APPS AND ACCESSORIES</t>
  </si>
  <si>
    <t>Income Statement</t>
  </si>
  <si>
    <t>Revenues:</t>
  </si>
  <si>
    <t>Net income</t>
  </si>
  <si>
    <t>Statement of Retained Earnings</t>
  </si>
  <si>
    <t>Plus: Net income</t>
  </si>
  <si>
    <t xml:space="preserve">  Total</t>
  </si>
  <si>
    <t>Less: Dividends</t>
  </si>
  <si>
    <t>Assets</t>
  </si>
  <si>
    <t>Total assets</t>
  </si>
  <si>
    <t>Liabilities</t>
  </si>
  <si>
    <t>Total liabilities</t>
  </si>
  <si>
    <t>Owner's Equity</t>
  </si>
  <si>
    <t>Total liabilities and equity</t>
  </si>
  <si>
    <t>For Year Ended December 31, 2013</t>
  </si>
  <si>
    <t>Gross Profit</t>
  </si>
  <si>
    <t xml:space="preserve">  Other  expenses</t>
  </si>
  <si>
    <t>Less: Cost of goods sold</t>
  </si>
  <si>
    <t>Other Expenses:</t>
  </si>
  <si>
    <t>Retained earnings, December 31, 2013</t>
  </si>
  <si>
    <t>Retained earnings, December 31, 2012</t>
  </si>
  <si>
    <t>Adjusted Trial Balance</t>
  </si>
  <si>
    <t>Given Information:</t>
  </si>
  <si>
    <t>Statement of Cash Flows</t>
  </si>
  <si>
    <t>Retained earnings- Dec. 21. 2012</t>
  </si>
  <si>
    <t>Net Income</t>
  </si>
  <si>
    <t>Scenic Industries, Inc.</t>
  </si>
  <si>
    <t>Balance Sheets</t>
  </si>
  <si>
    <t>For Years ended December 31, 2012 and 2013</t>
  </si>
  <si>
    <t>Current Assets:</t>
  </si>
  <si>
    <t>Cash and cash equivalents</t>
  </si>
  <si>
    <t>Inventory</t>
  </si>
  <si>
    <t>Investments</t>
  </si>
  <si>
    <t>Total Assets</t>
  </si>
  <si>
    <t>Accounts payable (Inventory purchases)</t>
  </si>
  <si>
    <t>Interest payable</t>
  </si>
  <si>
    <t>Property, plant &amp; equipment</t>
  </si>
  <si>
    <t>Total current assets:</t>
  </si>
  <si>
    <t>Less: Accumulated depreciation</t>
  </si>
  <si>
    <t>Current Liabilities:</t>
  </si>
  <si>
    <t>Taxes payable</t>
  </si>
  <si>
    <t>Other accrued operating expenses</t>
  </si>
  <si>
    <t>Total current liabilities</t>
  </si>
  <si>
    <t>Bonds Payable</t>
  </si>
  <si>
    <t>Total Liabilities</t>
  </si>
  <si>
    <t>Stockholders' Equity</t>
  </si>
  <si>
    <t>Total stockholders' equity</t>
  </si>
  <si>
    <t>Total liabilites and equity</t>
  </si>
  <si>
    <t>Sales revenue</t>
  </si>
  <si>
    <t>Gross profit</t>
  </si>
  <si>
    <t>Operating expenses:</t>
  </si>
  <si>
    <t>Depreciation expense</t>
  </si>
  <si>
    <t>Other operating expenses</t>
  </si>
  <si>
    <t>Operating Income</t>
  </si>
  <si>
    <t>Other incomes and expenses:</t>
  </si>
  <si>
    <t>Gain on Sale of equipment</t>
  </si>
  <si>
    <t>Interest expense</t>
  </si>
  <si>
    <t>Income before taxes</t>
  </si>
  <si>
    <t>Income tax expense</t>
  </si>
  <si>
    <t>Scenic had no noncash investing and financing transactions for 2013. During the year, Scenic sold equipment for $15,100 which</t>
  </si>
  <si>
    <t xml:space="preserve">had orginally cost $12,700 and had a book value of $10,700. </t>
  </si>
  <si>
    <t>Scenic did not issue any notes payable during the year. Scenic did issue common stock for $30,000.</t>
  </si>
  <si>
    <t>Cash flows from operating activities:</t>
  </si>
  <si>
    <t xml:space="preserve">     Adjustments to reconcile net income to net cash provided by operating activities:</t>
  </si>
  <si>
    <t>Cash flows from investing activities:</t>
  </si>
  <si>
    <t>Cash flows from financing activities:</t>
  </si>
  <si>
    <t xml:space="preserve">     Net income</t>
  </si>
  <si>
    <t xml:space="preserve">               Net cash provided by operating activities</t>
  </si>
  <si>
    <t xml:space="preserve">               Net cash used for investing activities</t>
  </si>
  <si>
    <t xml:space="preserve">               Net cash used for financing activities</t>
  </si>
  <si>
    <t>Cash balance, December 31, 2013</t>
  </si>
  <si>
    <t>ANSWER:</t>
  </si>
  <si>
    <t>Enter the appropriate accounts/names and numbers in the yellow boxes</t>
  </si>
  <si>
    <t>Enter the appropriate accounts/names and numbers in the yellow boxes- INDIRECT METHOD</t>
  </si>
  <si>
    <t>Depreciation expense-Equiptment</t>
  </si>
  <si>
    <t>Accounts recievable</t>
  </si>
  <si>
    <t>Equiptment</t>
  </si>
  <si>
    <t>Accumulated depreciation-Equiptment</t>
  </si>
  <si>
    <t>Common Stock</t>
  </si>
  <si>
    <t>December 31,2013</t>
  </si>
  <si>
    <t xml:space="preserve">Balance Sheet </t>
  </si>
  <si>
    <t>December 30,2013</t>
  </si>
  <si>
    <t>changes</t>
  </si>
  <si>
    <t xml:space="preserve">Increase Accounts recievable </t>
  </si>
  <si>
    <t>Increase in Inverntory</t>
  </si>
  <si>
    <t>Decrease in Accounts payable</t>
  </si>
  <si>
    <t>Decrese in Salaries Paybale</t>
  </si>
  <si>
    <t>Decrease in Other accued Operating Expenses</t>
  </si>
  <si>
    <t>Increase in Common Stock</t>
  </si>
  <si>
    <t>Increase in Bonds Payable</t>
  </si>
  <si>
    <t>Net Cash at the beginning of the year</t>
  </si>
  <si>
    <t>Decrease interrest payable</t>
  </si>
  <si>
    <t>Decreaset interrest payable</t>
  </si>
  <si>
    <t>Decrease Gain on Sale of Equiptment</t>
  </si>
  <si>
    <t>x</t>
  </si>
  <si>
    <t>Decrease prepaid insurance</t>
  </si>
  <si>
    <t>Increase Depreciation expense</t>
  </si>
  <si>
    <t>Sale of Equiptment</t>
  </si>
  <si>
    <t>Purchase of Stock investment</t>
  </si>
  <si>
    <t xml:space="preserve">Cash payment for dividends </t>
  </si>
  <si>
    <t>Purchase of Equipment.</t>
  </si>
  <si>
    <t xml:space="preserve">As for the issue that we were discussing regarding the equipment for Cash Flows, here is the justification for the outflows of </t>
  </si>
  <si>
    <t xml:space="preserve">$29,700.  According to the balance sheet, $17,000 in equipment was purchased in 2013.  We add to this the original cost of </t>
  </si>
  <si>
    <t>the equipment sold which was $12,700.  This gets us the $29,700.  Please change the title of this line item in your spreadsheet to Purchase of Equipment.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</si>
</sst>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4">
    <xf numFmtId="0" fontId="0" fillId="0" borderId="0" xfId="0"/>
    <xf numFmtId="1" fontId="4" fillId="2" borderId="0" xfId="0" applyNumberFormat="1" applyFont="1" applyFill="1" applyBorder="1" applyAlignment="1"/>
    <xf numFmtId="0" fontId="4" fillId="2" borderId="0" xfId="0" applyFont="1" applyFill="1"/>
    <xf numFmtId="1" fontId="4" fillId="2" borderId="0" xfId="1" applyNumberFormat="1" applyFont="1" applyFill="1" applyBorder="1" applyAlignment="1"/>
    <xf numFmtId="165" fontId="4" fillId="2" borderId="0" xfId="2" applyNumberFormat="1" applyFont="1" applyFill="1" applyBorder="1" applyAlignment="1"/>
    <xf numFmtId="166" fontId="4" fillId="2" borderId="0" xfId="1" applyNumberFormat="1" applyFont="1" applyFill="1" applyBorder="1" applyAlignment="1"/>
    <xf numFmtId="1" fontId="4" fillId="2" borderId="0" xfId="2" applyNumberFormat="1" applyFont="1" applyFill="1" applyBorder="1" applyAlignment="1"/>
    <xf numFmtId="166" fontId="0" fillId="2" borderId="0" xfId="1" applyNumberFormat="1" applyFont="1" applyFill="1"/>
    <xf numFmtId="166" fontId="0" fillId="2" borderId="1" xfId="1" applyNumberFormat="1" applyFont="1" applyFill="1" applyBorder="1"/>
    <xf numFmtId="166" fontId="4" fillId="2" borderId="1" xfId="1" applyNumberFormat="1" applyFont="1" applyFill="1" applyBorder="1" applyAlignment="1"/>
    <xf numFmtId="165" fontId="4" fillId="2" borderId="2" xfId="2" applyNumberFormat="1" applyFont="1" applyFill="1" applyBorder="1" applyAlignment="1"/>
    <xf numFmtId="166" fontId="4" fillId="0" borderId="0" xfId="1" applyNumberFormat="1" applyFont="1" applyFill="1" applyBorder="1" applyAlignment="1"/>
    <xf numFmtId="1" fontId="4" fillId="2" borderId="0" xfId="3" applyNumberFormat="1" applyFont="1" applyFill="1" applyBorder="1" applyAlignment="1"/>
    <xf numFmtId="0" fontId="3" fillId="2" borderId="0" xfId="3" applyFill="1"/>
    <xf numFmtId="1" fontId="4" fillId="2" borderId="0" xfId="3" applyNumberFormat="1" applyFont="1" applyFill="1" applyBorder="1" applyAlignment="1" applyProtection="1"/>
    <xf numFmtId="166" fontId="4" fillId="2" borderId="0" xfId="4" applyNumberFormat="1" applyFont="1" applyFill="1" applyBorder="1" applyAlignment="1" applyProtection="1"/>
    <xf numFmtId="165" fontId="0" fillId="0" borderId="0" xfId="0" applyNumberFormat="1"/>
    <xf numFmtId="1" fontId="4" fillId="2" borderId="0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0" xfId="0" applyFill="1"/>
    <xf numFmtId="1" fontId="4" fillId="0" borderId="0" xfId="0" applyNumberFormat="1" applyFont="1" applyBorder="1" applyAlignment="1"/>
    <xf numFmtId="1" fontId="5" fillId="0" borderId="0" xfId="4" applyNumberFormat="1" applyFont="1" applyBorder="1" applyAlignment="1"/>
    <xf numFmtId="1" fontId="4" fillId="0" borderId="0" xfId="4" applyNumberFormat="1" applyFont="1" applyBorder="1" applyAlignment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165" fontId="0" fillId="2" borderId="0" xfId="0" applyNumberFormat="1" applyFill="1" applyBorder="1"/>
    <xf numFmtId="166" fontId="4" fillId="2" borderId="0" xfId="0" applyNumberFormat="1" applyFont="1" applyFill="1"/>
    <xf numFmtId="0" fontId="0" fillId="0" borderId="0" xfId="0" applyFill="1"/>
    <xf numFmtId="166" fontId="0" fillId="0" borderId="0" xfId="0" applyNumberFormat="1"/>
    <xf numFmtId="0" fontId="4" fillId="0" borderId="0" xfId="0" applyFont="1" applyFill="1"/>
    <xf numFmtId="165" fontId="4" fillId="0" borderId="0" xfId="2" applyNumberFormat="1" applyFont="1" applyFill="1" applyBorder="1" applyAlignment="1"/>
    <xf numFmtId="0" fontId="2" fillId="0" borderId="0" xfId="0" applyFont="1" applyFill="1" applyAlignment="1" applyProtection="1">
      <alignment horizontal="center"/>
    </xf>
    <xf numFmtId="1" fontId="4" fillId="0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4" applyNumberFormat="1" applyFont="1" applyFill="1" applyBorder="1" applyAlignment="1" applyProtection="1"/>
    <xf numFmtId="0" fontId="2" fillId="2" borderId="0" xfId="0" applyFont="1" applyFill="1" applyAlignment="1" applyProtection="1">
      <alignment horizontal="center"/>
    </xf>
    <xf numFmtId="1" fontId="4" fillId="2" borderId="0" xfId="1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6" fontId="4" fillId="2" borderId="6" xfId="1" applyNumberFormat="1" applyFont="1" applyFill="1" applyBorder="1" applyAlignment="1"/>
    <xf numFmtId="5" fontId="4" fillId="2" borderId="3" xfId="1" applyNumberFormat="1" applyFont="1" applyFill="1" applyBorder="1" applyAlignment="1"/>
    <xf numFmtId="5" fontId="4" fillId="2" borderId="0" xfId="1" applyNumberFormat="1" applyFont="1" applyFill="1"/>
    <xf numFmtId="1" fontId="4" fillId="3" borderId="0" xfId="1" applyNumberFormat="1" applyFont="1" applyFill="1" applyBorder="1" applyAlignment="1"/>
    <xf numFmtId="0" fontId="0" fillId="3" borderId="0" xfId="0" applyFill="1" applyAlignment="1">
      <alignment horizontal="center"/>
    </xf>
    <xf numFmtId="0" fontId="0" fillId="3" borderId="0" xfId="0" applyFill="1"/>
    <xf numFmtId="5" fontId="4" fillId="3" borderId="0" xfId="1" applyNumberFormat="1" applyFont="1" applyFill="1"/>
    <xf numFmtId="166" fontId="0" fillId="3" borderId="0" xfId="1" applyNumberFormat="1" applyFont="1" applyFill="1"/>
    <xf numFmtId="1" fontId="4" fillId="3" borderId="0" xfId="3" applyNumberFormat="1" applyFont="1" applyFill="1" applyBorder="1" applyAlignment="1"/>
    <xf numFmtId="5" fontId="4" fillId="3" borderId="6" xfId="1" applyNumberFormat="1" applyFont="1" applyFill="1" applyBorder="1"/>
    <xf numFmtId="1" fontId="4" fillId="3" borderId="0" xfId="2" applyNumberFormat="1" applyFont="1" applyFill="1" applyBorder="1" applyAlignment="1"/>
    <xf numFmtId="5" fontId="4" fillId="3" borderId="3" xfId="1" applyNumberFormat="1" applyFont="1" applyFill="1" applyBorder="1"/>
    <xf numFmtId="1" fontId="4" fillId="3" borderId="0" xfId="1" applyNumberFormat="1" applyFont="1" applyFill="1" applyBorder="1" applyAlignment="1">
      <alignment horizontal="center"/>
    </xf>
    <xf numFmtId="166" fontId="0" fillId="3" borderId="6" xfId="1" applyNumberFormat="1" applyFont="1" applyFill="1" applyBorder="1"/>
    <xf numFmtId="1" fontId="4" fillId="3" borderId="0" xfId="2" applyNumberFormat="1" applyFont="1" applyFill="1" applyBorder="1" applyAlignment="1">
      <alignment horizontal="center"/>
    </xf>
    <xf numFmtId="1" fontId="4" fillId="3" borderId="0" xfId="2" applyNumberFormat="1" applyFont="1" applyFill="1" applyBorder="1" applyAlignment="1">
      <alignment horizontal="left"/>
    </xf>
    <xf numFmtId="5" fontId="0" fillId="3" borderId="3" xfId="1" applyNumberFormat="1" applyFont="1" applyFill="1" applyBorder="1"/>
    <xf numFmtId="1" fontId="4" fillId="0" borderId="0" xfId="2" applyNumberFormat="1" applyFont="1" applyFill="1" applyBorder="1" applyAlignment="1"/>
    <xf numFmtId="5" fontId="4" fillId="2" borderId="0" xfId="1" applyNumberFormat="1" applyFont="1" applyFill="1" applyBorder="1" applyAlignment="1"/>
    <xf numFmtId="5" fontId="4" fillId="3" borderId="0" xfId="1" applyNumberFormat="1" applyFont="1" applyFill="1" applyBorder="1"/>
    <xf numFmtId="166" fontId="0" fillId="3" borderId="0" xfId="1" applyNumberFormat="1" applyFont="1" applyFill="1" applyBorder="1"/>
    <xf numFmtId="5" fontId="0" fillId="3" borderId="0" xfId="1" applyNumberFormat="1" applyFont="1" applyFill="1" applyBorder="1"/>
    <xf numFmtId="0" fontId="7" fillId="0" borderId="0" xfId="0" applyFont="1"/>
    <xf numFmtId="0" fontId="0" fillId="4" borderId="0" xfId="0" applyFill="1"/>
    <xf numFmtId="166" fontId="4" fillId="4" borderId="4" xfId="0" applyNumberFormat="1" applyFont="1" applyFill="1" applyBorder="1"/>
    <xf numFmtId="166" fontId="4" fillId="4" borderId="3" xfId="0" applyNumberFormat="1" applyFont="1" applyFill="1" applyBorder="1"/>
    <xf numFmtId="165" fontId="4" fillId="4" borderId="0" xfId="2" applyNumberFormat="1" applyFont="1" applyFill="1" applyBorder="1" applyAlignment="1"/>
    <xf numFmtId="166" fontId="4" fillId="4" borderId="0" xfId="1" applyNumberFormat="1" applyFont="1" applyFill="1" applyBorder="1" applyAlignment="1"/>
    <xf numFmtId="165" fontId="4" fillId="4" borderId="0" xfId="0" applyNumberFormat="1" applyFont="1" applyFill="1"/>
    <xf numFmtId="166" fontId="4" fillId="4" borderId="0" xfId="0" applyNumberFormat="1" applyFont="1" applyFill="1"/>
    <xf numFmtId="1" fontId="4" fillId="4" borderId="0" xfId="0" applyNumberFormat="1" applyFont="1" applyFill="1" applyBorder="1" applyAlignment="1">
      <alignment horizontal="centerContinuous"/>
    </xf>
    <xf numFmtId="0" fontId="4" fillId="4" borderId="0" xfId="0" applyFont="1" applyFill="1" applyAlignment="1">
      <alignment horizontal="centerContinuous"/>
    </xf>
    <xf numFmtId="1" fontId="4" fillId="4" borderId="0" xfId="0" applyNumberFormat="1" applyFont="1" applyFill="1" applyBorder="1" applyAlignment="1"/>
    <xf numFmtId="0" fontId="8" fillId="0" borderId="0" xfId="0" applyFont="1"/>
    <xf numFmtId="1" fontId="6" fillId="0" borderId="0" xfId="2" applyNumberFormat="1" applyFont="1" applyFill="1" applyBorder="1" applyAlignment="1"/>
    <xf numFmtId="1" fontId="3" fillId="4" borderId="0" xfId="0" applyNumberFormat="1" applyFont="1" applyFill="1" applyBorder="1" applyAlignment="1"/>
    <xf numFmtId="166" fontId="0" fillId="4" borderId="5" xfId="0" applyNumberFormat="1" applyFill="1" applyBorder="1"/>
    <xf numFmtId="3" fontId="0" fillId="4" borderId="5" xfId="0" applyNumberFormat="1" applyFill="1" applyBorder="1"/>
    <xf numFmtId="1" fontId="3" fillId="4" borderId="0" xfId="1" applyNumberFormat="1" applyFont="1" applyFill="1" applyBorder="1" applyAlignment="1"/>
    <xf numFmtId="1" fontId="3" fillId="4" borderId="0" xfId="3" applyNumberFormat="1" applyFont="1" applyFill="1" applyBorder="1" applyAlignment="1"/>
    <xf numFmtId="1" fontId="3" fillId="4" borderId="0" xfId="2" applyNumberFormat="1" applyFont="1" applyFill="1" applyBorder="1" applyAlignment="1"/>
    <xf numFmtId="0" fontId="3" fillId="4" borderId="0" xfId="0" applyFont="1" applyFill="1"/>
    <xf numFmtId="1" fontId="3" fillId="4" borderId="0" xfId="0" applyNumberFormat="1" applyFont="1" applyFill="1" applyBorder="1" applyAlignment="1">
      <alignment horizontal="centerContinuous"/>
    </xf>
    <xf numFmtId="1" fontId="3" fillId="4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/>
    <xf numFmtId="5" fontId="3" fillId="3" borderId="0" xfId="1" applyNumberFormat="1" applyFont="1" applyFill="1" applyBorder="1"/>
    <xf numFmtId="0" fontId="0" fillId="3" borderId="0" xfId="0" applyFill="1" applyAlignment="1">
      <alignment horizontal="right"/>
    </xf>
    <xf numFmtId="1" fontId="3" fillId="2" borderId="0" xfId="0" applyNumberFormat="1" applyFont="1" applyFill="1" applyBorder="1" applyAlignment="1"/>
    <xf numFmtId="1" fontId="0" fillId="0" borderId="0" xfId="0" applyNumberFormat="1"/>
    <xf numFmtId="0" fontId="2" fillId="2" borderId="0" xfId="0" applyFont="1" applyFill="1" applyAlignment="1" applyProtection="1">
      <alignment horizontal="center"/>
    </xf>
    <xf numFmtId="1" fontId="4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9" fillId="0" borderId="0" xfId="0" applyFont="1"/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1"/>
  <sheetViews>
    <sheetView topLeftCell="A7" workbookViewId="0">
      <selection activeCell="D1" sqref="D1:G1048576"/>
    </sheetView>
  </sheetViews>
  <sheetFormatPr defaultRowHeight="14.4" x14ac:dyDescent="0.3"/>
  <cols>
    <col min="1" max="1" width="37.44140625" customWidth="1"/>
    <col min="2" max="2" width="17" customWidth="1"/>
    <col min="3" max="3" width="14.33203125" customWidth="1"/>
    <col min="4" max="4" width="15.6640625" customWidth="1"/>
    <col min="5" max="5" width="13.44140625" customWidth="1"/>
    <col min="6" max="6" width="9.109375" customWidth="1"/>
  </cols>
  <sheetData>
    <row r="2" spans="1:3" ht="14.4" customHeight="1" x14ac:dyDescent="0.3">
      <c r="A2" s="87" t="s">
        <v>24</v>
      </c>
      <c r="B2" s="87"/>
      <c r="C2" s="87"/>
    </row>
    <row r="3" spans="1:3" x14ac:dyDescent="0.3">
      <c r="A3" s="88" t="s">
        <v>45</v>
      </c>
      <c r="B3" s="88"/>
      <c r="C3" s="88"/>
    </row>
    <row r="4" spans="1:3" x14ac:dyDescent="0.3">
      <c r="A4" s="89">
        <v>41639</v>
      </c>
      <c r="B4" s="89"/>
      <c r="C4" s="89"/>
    </row>
    <row r="5" spans="1:3" x14ac:dyDescent="0.3">
      <c r="A5" s="1"/>
      <c r="B5" s="2"/>
      <c r="C5" s="2"/>
    </row>
    <row r="6" spans="1:3" x14ac:dyDescent="0.3">
      <c r="A6" s="3" t="s">
        <v>0</v>
      </c>
      <c r="B6" s="4">
        <v>48064</v>
      </c>
      <c r="C6" s="4"/>
    </row>
    <row r="7" spans="1:3" x14ac:dyDescent="0.3">
      <c r="A7" s="3" t="s">
        <v>1</v>
      </c>
      <c r="B7" s="5">
        <v>5178</v>
      </c>
      <c r="C7" s="5"/>
    </row>
    <row r="8" spans="1:3" x14ac:dyDescent="0.3">
      <c r="A8" s="3" t="s">
        <v>2</v>
      </c>
      <c r="B8" s="5">
        <v>16000</v>
      </c>
      <c r="C8" s="5"/>
    </row>
    <row r="9" spans="1:3" x14ac:dyDescent="0.3">
      <c r="A9" s="12" t="s">
        <v>21</v>
      </c>
      <c r="B9" s="5">
        <v>8000</v>
      </c>
      <c r="C9" s="5"/>
    </row>
    <row r="10" spans="1:3" x14ac:dyDescent="0.3">
      <c r="A10" s="3" t="s">
        <v>16</v>
      </c>
      <c r="B10" s="5">
        <v>133000</v>
      </c>
      <c r="C10" s="5"/>
    </row>
    <row r="11" spans="1:3" x14ac:dyDescent="0.3">
      <c r="A11" s="3" t="s">
        <v>17</v>
      </c>
      <c r="B11" s="5"/>
      <c r="C11" s="4">
        <v>25000</v>
      </c>
    </row>
    <row r="12" spans="1:3" x14ac:dyDescent="0.3">
      <c r="A12" s="6" t="s">
        <v>3</v>
      </c>
      <c r="B12" s="5">
        <v>75800</v>
      </c>
      <c r="C12" s="5"/>
    </row>
    <row r="13" spans="1:3" x14ac:dyDescent="0.3">
      <c r="A13" s="3" t="s">
        <v>4</v>
      </c>
      <c r="B13" s="5"/>
      <c r="C13" s="5">
        <v>15000</v>
      </c>
    </row>
    <row r="14" spans="1:3" x14ac:dyDescent="0.3">
      <c r="A14" s="3" t="s">
        <v>5</v>
      </c>
      <c r="B14" s="5"/>
      <c r="C14" s="5">
        <v>39500</v>
      </c>
    </row>
    <row r="15" spans="1:3" x14ac:dyDescent="0.3">
      <c r="A15" s="3" t="s">
        <v>6</v>
      </c>
      <c r="B15" s="5"/>
      <c r="C15" s="5">
        <v>8600</v>
      </c>
    </row>
    <row r="16" spans="1:3" x14ac:dyDescent="0.3">
      <c r="A16" s="3" t="s">
        <v>18</v>
      </c>
      <c r="B16" s="5"/>
      <c r="C16" s="5">
        <v>12500</v>
      </c>
    </row>
    <row r="17" spans="1:3" x14ac:dyDescent="0.3">
      <c r="A17" s="3" t="s">
        <v>7</v>
      </c>
      <c r="B17" s="5"/>
      <c r="C17" s="5">
        <v>111000</v>
      </c>
    </row>
    <row r="18" spans="1:3" x14ac:dyDescent="0.3">
      <c r="A18" s="6" t="s">
        <v>48</v>
      </c>
      <c r="B18" s="5"/>
      <c r="C18" s="5">
        <v>60000</v>
      </c>
    </row>
    <row r="19" spans="1:3" x14ac:dyDescent="0.3">
      <c r="A19" s="6" t="s">
        <v>9</v>
      </c>
      <c r="B19" s="5">
        <v>24000</v>
      </c>
      <c r="C19" s="5"/>
    </row>
    <row r="20" spans="1:3" x14ac:dyDescent="0.3">
      <c r="A20" s="14" t="s">
        <v>22</v>
      </c>
      <c r="B20" s="13"/>
      <c r="C20" s="15">
        <v>190000</v>
      </c>
    </row>
    <row r="21" spans="1:3" x14ac:dyDescent="0.3">
      <c r="A21" s="14" t="s">
        <v>23</v>
      </c>
      <c r="B21" s="15">
        <v>38000</v>
      </c>
      <c r="C21" s="15"/>
    </row>
    <row r="22" spans="1:3" x14ac:dyDescent="0.3">
      <c r="A22" s="1" t="s">
        <v>19</v>
      </c>
      <c r="B22" s="5">
        <v>13300</v>
      </c>
      <c r="C22" s="5"/>
    </row>
    <row r="23" spans="1:3" x14ac:dyDescent="0.3">
      <c r="A23" s="1" t="s">
        <v>10</v>
      </c>
      <c r="B23" s="7">
        <v>7580</v>
      </c>
      <c r="C23" s="5"/>
    </row>
    <row r="24" spans="1:3" x14ac:dyDescent="0.3">
      <c r="A24" s="1" t="s">
        <v>11</v>
      </c>
      <c r="B24" s="5">
        <v>52000</v>
      </c>
      <c r="C24" s="5"/>
    </row>
    <row r="25" spans="1:3" x14ac:dyDescent="0.3">
      <c r="A25" s="1" t="s">
        <v>12</v>
      </c>
      <c r="B25" s="5">
        <v>890</v>
      </c>
      <c r="C25" s="5"/>
    </row>
    <row r="26" spans="1:3" x14ac:dyDescent="0.3">
      <c r="A26" s="1" t="s">
        <v>20</v>
      </c>
      <c r="B26" s="5">
        <v>23958</v>
      </c>
      <c r="C26" s="5"/>
    </row>
    <row r="27" spans="1:3" x14ac:dyDescent="0.3">
      <c r="A27" s="1" t="s">
        <v>13</v>
      </c>
      <c r="B27" s="5">
        <v>9830</v>
      </c>
      <c r="C27" s="5"/>
    </row>
    <row r="28" spans="1:3" x14ac:dyDescent="0.3">
      <c r="A28" s="1" t="s">
        <v>14</v>
      </c>
      <c r="B28" s="8">
        <v>6000</v>
      </c>
      <c r="C28" s="9"/>
    </row>
    <row r="29" spans="1:3" ht="15" thickBot="1" x14ac:dyDescent="0.35">
      <c r="A29" s="1" t="s">
        <v>15</v>
      </c>
      <c r="B29" s="10">
        <f>SUM(B6:B28)</f>
        <v>461600</v>
      </c>
      <c r="C29" s="10">
        <f>SUM(C6:C28)</f>
        <v>461600</v>
      </c>
    </row>
    <row r="30" spans="1:3" ht="15" thickTop="1" x14ac:dyDescent="0.3"/>
    <row r="31" spans="1:3" x14ac:dyDescent="0.3">
      <c r="C31" s="16"/>
    </row>
  </sheetData>
  <mergeCells count="3"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4"/>
  <sheetViews>
    <sheetView topLeftCell="A10" workbookViewId="0">
      <selection activeCell="H13" sqref="H13"/>
    </sheetView>
  </sheetViews>
  <sheetFormatPr defaultRowHeight="14.4" x14ac:dyDescent="0.3"/>
  <cols>
    <col min="1" max="1" width="35.109375" customWidth="1"/>
    <col min="2" max="2" width="18.5546875" customWidth="1"/>
    <col min="3" max="3" width="21.109375" customWidth="1"/>
    <col min="5" max="5" width="38.5546875" customWidth="1"/>
  </cols>
  <sheetData>
    <row r="1" spans="1:12" x14ac:dyDescent="0.3">
      <c r="E1" s="60" t="s">
        <v>96</v>
      </c>
    </row>
    <row r="2" spans="1:12" x14ac:dyDescent="0.3">
      <c r="A2" t="s">
        <v>46</v>
      </c>
      <c r="E2" s="87" t="s">
        <v>24</v>
      </c>
      <c r="F2" s="87"/>
      <c r="G2" s="87"/>
      <c r="H2" s="87"/>
      <c r="I2" s="87"/>
      <c r="J2" s="87"/>
      <c r="K2" s="87"/>
      <c r="L2" s="87"/>
    </row>
    <row r="3" spans="1:12" ht="14.4" customHeight="1" x14ac:dyDescent="0.3">
      <c r="A3" s="87" t="s">
        <v>24</v>
      </c>
      <c r="B3" s="87"/>
      <c r="C3" s="87"/>
      <c r="E3" s="17" t="s">
        <v>25</v>
      </c>
      <c r="F3" s="17"/>
      <c r="G3" s="17"/>
      <c r="H3" s="17"/>
      <c r="I3" s="18"/>
      <c r="J3" s="18"/>
      <c r="K3" s="18"/>
      <c r="L3" s="2"/>
    </row>
    <row r="4" spans="1:12" ht="14.4" customHeight="1" x14ac:dyDescent="0.3">
      <c r="A4" s="88" t="s">
        <v>45</v>
      </c>
      <c r="B4" s="88"/>
      <c r="C4" s="88"/>
      <c r="E4" s="17" t="s">
        <v>38</v>
      </c>
      <c r="F4" s="17"/>
      <c r="G4" s="17"/>
      <c r="H4" s="17"/>
      <c r="I4" s="2"/>
      <c r="J4" s="2"/>
      <c r="K4" s="2"/>
      <c r="L4" s="2"/>
    </row>
    <row r="5" spans="1:12" ht="14.4" customHeight="1" x14ac:dyDescent="0.3">
      <c r="A5" s="89">
        <v>41639</v>
      </c>
      <c r="B5" s="89"/>
      <c r="C5" s="89"/>
      <c r="E5" s="1"/>
      <c r="F5" s="1"/>
      <c r="G5" s="1"/>
      <c r="H5" s="1"/>
      <c r="I5" s="2"/>
      <c r="J5" s="2"/>
      <c r="K5" s="2"/>
      <c r="L5" s="2"/>
    </row>
    <row r="6" spans="1:12" ht="14.4" customHeight="1" x14ac:dyDescent="0.3">
      <c r="A6" s="1"/>
      <c r="B6" s="2"/>
      <c r="C6" s="2"/>
      <c r="E6" s="19" t="s">
        <v>26</v>
      </c>
      <c r="F6" s="19"/>
      <c r="G6" s="19"/>
      <c r="H6" s="1"/>
      <c r="I6" s="2"/>
      <c r="J6" s="2"/>
      <c r="K6" s="2"/>
      <c r="L6" s="2"/>
    </row>
    <row r="7" spans="1:12" ht="14.4" customHeight="1" x14ac:dyDescent="0.3">
      <c r="A7" s="3" t="s">
        <v>0</v>
      </c>
      <c r="B7" s="4">
        <v>48064</v>
      </c>
      <c r="C7" s="4"/>
      <c r="E7" s="14" t="s">
        <v>22</v>
      </c>
      <c r="F7" s="13"/>
      <c r="G7" s="75">
        <v>190000</v>
      </c>
      <c r="H7" s="1"/>
      <c r="I7" s="2"/>
      <c r="J7" s="2"/>
      <c r="K7" s="2"/>
      <c r="L7" s="2"/>
    </row>
    <row r="8" spans="1:12" ht="14.4" customHeight="1" x14ac:dyDescent="0.3">
      <c r="A8" s="3" t="s">
        <v>1</v>
      </c>
      <c r="B8" s="5">
        <v>5178</v>
      </c>
      <c r="C8" s="5"/>
      <c r="E8" s="14" t="s">
        <v>41</v>
      </c>
      <c r="F8" s="75">
        <v>38000</v>
      </c>
      <c r="G8" s="15"/>
      <c r="H8" s="1"/>
      <c r="I8" s="2"/>
      <c r="J8" s="2"/>
      <c r="K8" s="2"/>
      <c r="L8" s="2"/>
    </row>
    <row r="9" spans="1:12" ht="14.4" customHeight="1" x14ac:dyDescent="0.3">
      <c r="A9" s="3" t="s">
        <v>2</v>
      </c>
      <c r="B9" s="5">
        <v>16000</v>
      </c>
      <c r="C9" s="5"/>
      <c r="E9" s="14" t="s">
        <v>39</v>
      </c>
      <c r="F9" s="15"/>
      <c r="G9" s="75">
        <f>G7-F8</f>
        <v>152000</v>
      </c>
      <c r="H9" s="1"/>
      <c r="I9" s="2"/>
      <c r="J9" s="2"/>
      <c r="K9" s="2"/>
      <c r="L9" s="2"/>
    </row>
    <row r="10" spans="1:12" ht="14.4" customHeight="1" x14ac:dyDescent="0.3">
      <c r="A10" s="12" t="s">
        <v>21</v>
      </c>
      <c r="B10" s="5">
        <v>8000</v>
      </c>
      <c r="C10" s="5"/>
      <c r="E10" s="19" t="s">
        <v>42</v>
      </c>
      <c r="F10" s="2"/>
      <c r="G10" s="2"/>
      <c r="H10" s="1"/>
      <c r="I10" s="2"/>
      <c r="J10" s="2"/>
      <c r="K10" s="2"/>
      <c r="L10" s="2"/>
    </row>
    <row r="11" spans="1:12" ht="14.4" customHeight="1" x14ac:dyDescent="0.3">
      <c r="A11" s="3" t="s">
        <v>16</v>
      </c>
      <c r="B11" s="5">
        <v>133000</v>
      </c>
      <c r="C11" s="5"/>
      <c r="E11" s="73" t="s">
        <v>19</v>
      </c>
      <c r="F11" s="75">
        <v>13300</v>
      </c>
      <c r="G11" s="2"/>
      <c r="H11" s="1"/>
      <c r="I11" s="2"/>
      <c r="J11" s="2"/>
      <c r="K11" s="2"/>
      <c r="L11" s="2"/>
    </row>
    <row r="12" spans="1:12" ht="14.4" customHeight="1" x14ac:dyDescent="0.3">
      <c r="A12" s="3" t="s">
        <v>17</v>
      </c>
      <c r="B12" s="5"/>
      <c r="C12" s="4">
        <v>25000</v>
      </c>
      <c r="E12" s="73" t="s">
        <v>98</v>
      </c>
      <c r="F12" s="75">
        <v>7580</v>
      </c>
      <c r="G12" s="2"/>
      <c r="H12" s="1"/>
      <c r="I12" s="2"/>
      <c r="J12" s="2"/>
      <c r="K12" s="2"/>
      <c r="L12" s="2"/>
    </row>
    <row r="13" spans="1:12" ht="14.4" customHeight="1" x14ac:dyDescent="0.3">
      <c r="A13" s="6" t="s">
        <v>3</v>
      </c>
      <c r="B13" s="5">
        <v>75800</v>
      </c>
      <c r="C13" s="5"/>
      <c r="E13" s="73" t="s">
        <v>11</v>
      </c>
      <c r="F13" s="75">
        <v>52000</v>
      </c>
      <c r="G13" s="2"/>
      <c r="H13" s="1"/>
      <c r="I13" s="2"/>
      <c r="J13" s="2"/>
      <c r="K13" s="2"/>
      <c r="L13" s="2"/>
    </row>
    <row r="14" spans="1:12" ht="14.4" customHeight="1" x14ac:dyDescent="0.3">
      <c r="A14" s="3" t="s">
        <v>4</v>
      </c>
      <c r="B14" s="5"/>
      <c r="C14" s="5">
        <v>15000</v>
      </c>
      <c r="E14" s="73" t="s">
        <v>12</v>
      </c>
      <c r="F14" s="75">
        <v>890</v>
      </c>
      <c r="G14" s="2"/>
      <c r="H14" s="1"/>
      <c r="I14" s="2"/>
      <c r="J14" s="2"/>
      <c r="K14" s="2"/>
      <c r="L14" s="2"/>
    </row>
    <row r="15" spans="1:12" ht="14.4" customHeight="1" x14ac:dyDescent="0.3">
      <c r="A15" s="3" t="s">
        <v>5</v>
      </c>
      <c r="B15" s="5"/>
      <c r="C15" s="5">
        <v>39500</v>
      </c>
      <c r="E15" s="73" t="s">
        <v>20</v>
      </c>
      <c r="F15" s="75">
        <v>23958</v>
      </c>
      <c r="G15" s="2"/>
      <c r="H15" s="1"/>
      <c r="I15" s="2"/>
      <c r="J15" s="2"/>
      <c r="K15" s="2"/>
      <c r="L15" s="2"/>
    </row>
    <row r="16" spans="1:12" ht="14.4" customHeight="1" x14ac:dyDescent="0.3">
      <c r="A16" s="3" t="s">
        <v>6</v>
      </c>
      <c r="B16" s="5"/>
      <c r="C16" s="5">
        <v>8600</v>
      </c>
      <c r="E16" s="73" t="s">
        <v>13</v>
      </c>
      <c r="F16" s="75">
        <v>9830</v>
      </c>
      <c r="G16" s="2"/>
      <c r="H16" s="1"/>
      <c r="I16" s="2"/>
      <c r="J16" s="2"/>
      <c r="K16" s="2"/>
      <c r="L16" s="2"/>
    </row>
    <row r="17" spans="1:12" ht="14.4" customHeight="1" x14ac:dyDescent="0.3">
      <c r="A17" s="3" t="s">
        <v>18</v>
      </c>
      <c r="B17" s="5"/>
      <c r="C17" s="5">
        <v>12500</v>
      </c>
      <c r="E17" s="73" t="s">
        <v>14</v>
      </c>
      <c r="F17" s="75">
        <v>6000</v>
      </c>
      <c r="G17" s="2"/>
      <c r="H17" s="1"/>
      <c r="I17" s="2"/>
      <c r="J17" s="2"/>
      <c r="K17" s="2"/>
      <c r="L17" s="2"/>
    </row>
    <row r="18" spans="1:12" ht="14.4" customHeight="1" x14ac:dyDescent="0.3">
      <c r="A18" s="3" t="s">
        <v>7</v>
      </c>
      <c r="B18" s="5"/>
      <c r="C18" s="5">
        <v>111000</v>
      </c>
      <c r="E18" s="19" t="s">
        <v>40</v>
      </c>
      <c r="F18" s="62">
        <f>SUM(F11:F17)</f>
        <v>113558</v>
      </c>
      <c r="G18" s="2"/>
      <c r="H18" s="1"/>
      <c r="I18" s="2"/>
      <c r="J18" s="2"/>
      <c r="K18" s="2"/>
      <c r="L18" s="2"/>
    </row>
    <row r="19" spans="1:12" ht="15" customHeight="1" thickBot="1" x14ac:dyDescent="0.35">
      <c r="A19" s="6" t="s">
        <v>48</v>
      </c>
      <c r="B19" s="5"/>
      <c r="C19" s="5">
        <v>60000</v>
      </c>
      <c r="E19" s="19" t="s">
        <v>27</v>
      </c>
      <c r="F19" s="2"/>
      <c r="G19" s="63">
        <f>G9-F18</f>
        <v>38442</v>
      </c>
      <c r="H19" s="1"/>
      <c r="I19" s="2"/>
      <c r="J19" s="2"/>
      <c r="K19" s="2"/>
      <c r="L19" s="2"/>
    </row>
    <row r="20" spans="1:12" ht="15" customHeight="1" thickTop="1" x14ac:dyDescent="0.3">
      <c r="A20" s="6" t="s">
        <v>9</v>
      </c>
      <c r="B20" s="5">
        <v>24000</v>
      </c>
      <c r="C20" s="5"/>
      <c r="E20" s="1"/>
      <c r="F20" s="1"/>
      <c r="G20" s="2"/>
      <c r="H20" s="1"/>
      <c r="I20" s="2"/>
      <c r="J20" s="2"/>
      <c r="K20" s="2"/>
      <c r="L20" s="2"/>
    </row>
    <row r="21" spans="1:12" ht="14.4" customHeight="1" x14ac:dyDescent="0.3">
      <c r="A21" s="14" t="s">
        <v>22</v>
      </c>
      <c r="B21" s="13"/>
      <c r="C21" s="15">
        <v>190000</v>
      </c>
      <c r="E21" s="20"/>
      <c r="F21" s="20"/>
      <c r="G21" s="20"/>
      <c r="H21" s="20"/>
      <c r="I21" s="20"/>
      <c r="J21" s="20"/>
      <c r="K21" s="20" t="str">
        <f>IF(K20="","",IF(K20=43634,"Correct!","Try again!"))</f>
        <v/>
      </c>
      <c r="L21" s="20"/>
    </row>
    <row r="22" spans="1:12" ht="14.4" customHeight="1" x14ac:dyDescent="0.3">
      <c r="A22" s="14" t="s">
        <v>23</v>
      </c>
      <c r="B22" s="15">
        <v>38000</v>
      </c>
      <c r="C22" s="15"/>
      <c r="E22" s="87" t="s">
        <v>24</v>
      </c>
      <c r="F22" s="87"/>
      <c r="G22" s="87"/>
      <c r="H22" s="87"/>
      <c r="I22" s="87"/>
      <c r="J22" s="87"/>
      <c r="K22" s="87"/>
      <c r="L22" s="87"/>
    </row>
    <row r="23" spans="1:12" ht="14.4" customHeight="1" x14ac:dyDescent="0.3">
      <c r="A23" s="1" t="s">
        <v>19</v>
      </c>
      <c r="B23" s="5">
        <v>13300</v>
      </c>
      <c r="C23" s="5"/>
      <c r="E23" s="17" t="s">
        <v>28</v>
      </c>
      <c r="F23" s="17"/>
      <c r="G23" s="17"/>
      <c r="H23" s="17"/>
      <c r="I23" s="18"/>
      <c r="J23" s="18"/>
      <c r="K23" s="18"/>
      <c r="L23" s="2"/>
    </row>
    <row r="24" spans="1:12" ht="14.4" customHeight="1" x14ac:dyDescent="0.3">
      <c r="A24" s="1" t="s">
        <v>10</v>
      </c>
      <c r="B24" s="7">
        <v>7580</v>
      </c>
      <c r="C24" s="5"/>
      <c r="E24" s="17" t="s">
        <v>38</v>
      </c>
      <c r="F24" s="17"/>
      <c r="G24" s="17"/>
      <c r="H24" s="17"/>
      <c r="I24" s="18"/>
      <c r="J24" s="18"/>
      <c r="K24" s="18"/>
      <c r="L24" s="18"/>
    </row>
    <row r="25" spans="1:12" ht="14.4" customHeight="1" x14ac:dyDescent="0.3">
      <c r="A25" s="1" t="s">
        <v>11</v>
      </c>
      <c r="B25" s="5">
        <v>52000</v>
      </c>
      <c r="C25" s="5"/>
      <c r="E25" s="1"/>
      <c r="F25" s="1"/>
      <c r="G25" s="17"/>
      <c r="H25" s="17"/>
      <c r="I25" s="18"/>
      <c r="J25" s="18"/>
      <c r="K25" s="18"/>
      <c r="L25" s="18"/>
    </row>
    <row r="26" spans="1:12" ht="14.4" customHeight="1" x14ac:dyDescent="0.3">
      <c r="A26" s="1" t="s">
        <v>12</v>
      </c>
      <c r="B26" s="5">
        <v>890</v>
      </c>
      <c r="C26" s="5"/>
      <c r="E26" s="19" t="s">
        <v>44</v>
      </c>
      <c r="F26" s="19"/>
      <c r="G26" s="75">
        <v>60000</v>
      </c>
      <c r="H26" s="1"/>
      <c r="I26" s="18"/>
      <c r="J26" s="18"/>
      <c r="K26" s="18"/>
      <c r="L26" s="18"/>
    </row>
    <row r="27" spans="1:12" ht="14.4" customHeight="1" x14ac:dyDescent="0.3">
      <c r="A27" s="1" t="s">
        <v>20</v>
      </c>
      <c r="B27" s="5">
        <v>23958</v>
      </c>
      <c r="C27" s="5"/>
      <c r="E27" s="19" t="s">
        <v>29</v>
      </c>
      <c r="F27" s="74">
        <f>G19</f>
        <v>38442</v>
      </c>
      <c r="G27" s="2"/>
      <c r="H27" s="1"/>
      <c r="I27" s="18"/>
      <c r="J27" s="18"/>
      <c r="K27" s="18"/>
      <c r="L27" s="18"/>
    </row>
    <row r="28" spans="1:12" ht="14.4" customHeight="1" x14ac:dyDescent="0.3">
      <c r="A28" s="1" t="s">
        <v>13</v>
      </c>
      <c r="B28" s="5">
        <v>9830</v>
      </c>
      <c r="C28" s="5"/>
      <c r="E28" s="19" t="s">
        <v>30</v>
      </c>
      <c r="F28" s="19"/>
      <c r="G28" s="74">
        <f>G26+F27</f>
        <v>98442</v>
      </c>
      <c r="H28" s="1"/>
      <c r="I28" s="18"/>
      <c r="J28" s="18"/>
      <c r="K28" s="18"/>
      <c r="L28" s="18"/>
    </row>
    <row r="29" spans="1:12" ht="14.4" customHeight="1" x14ac:dyDescent="0.3">
      <c r="A29" s="1" t="s">
        <v>14</v>
      </c>
      <c r="B29" s="8">
        <v>6000</v>
      </c>
      <c r="C29" s="9"/>
      <c r="E29" s="19" t="s">
        <v>31</v>
      </c>
      <c r="F29" s="74">
        <f>B20</f>
        <v>24000</v>
      </c>
      <c r="G29" s="26"/>
      <c r="H29" s="1"/>
      <c r="I29" s="18"/>
      <c r="J29" s="18"/>
      <c r="K29" s="18"/>
      <c r="L29" s="18"/>
    </row>
    <row r="30" spans="1:12" ht="15" customHeight="1" thickBot="1" x14ac:dyDescent="0.35">
      <c r="A30" s="1" t="s">
        <v>15</v>
      </c>
      <c r="B30" s="10">
        <f>SUM(B7:B29)</f>
        <v>461600</v>
      </c>
      <c r="C30" s="10">
        <f>SUM(C7:C29)</f>
        <v>461600</v>
      </c>
      <c r="E30" s="19" t="s">
        <v>43</v>
      </c>
      <c r="F30" s="19"/>
      <c r="G30" s="74">
        <f>G28-F29</f>
        <v>74442</v>
      </c>
      <c r="H30" s="1"/>
      <c r="I30" s="18"/>
      <c r="J30" s="18"/>
      <c r="K30" s="18"/>
      <c r="L30" s="18"/>
    </row>
    <row r="31" spans="1:12" ht="15" thickTop="1" x14ac:dyDescent="0.3">
      <c r="B31" s="27"/>
      <c r="C31" s="11"/>
      <c r="E31" s="19"/>
      <c r="F31" s="19"/>
      <c r="G31" s="2"/>
      <c r="H31" s="1"/>
      <c r="I31" s="18"/>
      <c r="J31" s="18"/>
      <c r="K31" s="18"/>
      <c r="L31" s="18"/>
    </row>
    <row r="32" spans="1:12" x14ac:dyDescent="0.3">
      <c r="C32" s="16"/>
      <c r="E32" s="21"/>
      <c r="F32" s="22"/>
      <c r="G32" s="22"/>
      <c r="H32" s="22"/>
      <c r="I32" s="22"/>
      <c r="J32" s="22"/>
      <c r="K32" s="22" t="str">
        <f>IF(K31="","",IF(K31=59634,"Correct!","Try again!"))</f>
        <v/>
      </c>
      <c r="L32" s="22"/>
    </row>
    <row r="33" spans="3:12" x14ac:dyDescent="0.3">
      <c r="C33" s="16"/>
      <c r="F33" s="22"/>
      <c r="G33" s="22"/>
      <c r="H33" s="22"/>
      <c r="I33" s="22"/>
      <c r="J33" s="22"/>
      <c r="K33" s="22"/>
      <c r="L33" s="22"/>
    </row>
    <row r="34" spans="3:12" x14ac:dyDescent="0.3">
      <c r="C34" s="28"/>
    </row>
  </sheetData>
  <mergeCells count="5">
    <mergeCell ref="E22:L22"/>
    <mergeCell ref="A5:C5"/>
    <mergeCell ref="A3:C3"/>
    <mergeCell ref="A4:C4"/>
    <mergeCell ref="E2:L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1"/>
  <sheetViews>
    <sheetView topLeftCell="A31" workbookViewId="0">
      <selection activeCell="E6" sqref="E6"/>
    </sheetView>
  </sheetViews>
  <sheetFormatPr defaultRowHeight="14.4" x14ac:dyDescent="0.3"/>
  <cols>
    <col min="1" max="1" width="30" customWidth="1"/>
    <col min="2" max="2" width="16.88671875" customWidth="1"/>
    <col min="3" max="3" width="15.33203125" customWidth="1"/>
    <col min="5" max="5" width="39.5546875" customWidth="1"/>
    <col min="8" max="8" width="9.88671875" bestFit="1" customWidth="1"/>
  </cols>
  <sheetData>
    <row r="1" spans="1:9" x14ac:dyDescent="0.3">
      <c r="E1" s="60" t="s">
        <v>96</v>
      </c>
    </row>
    <row r="2" spans="1:9" x14ac:dyDescent="0.3">
      <c r="A2" t="s">
        <v>46</v>
      </c>
    </row>
    <row r="3" spans="1:9" ht="14.4" customHeight="1" x14ac:dyDescent="0.3">
      <c r="A3" s="87" t="s">
        <v>24</v>
      </c>
      <c r="B3" s="87"/>
      <c r="C3" s="87"/>
      <c r="E3" s="87" t="s">
        <v>24</v>
      </c>
      <c r="F3" s="87"/>
      <c r="G3" s="87"/>
      <c r="H3" s="87"/>
      <c r="I3" s="87"/>
    </row>
    <row r="4" spans="1:9" ht="14.4" customHeight="1" x14ac:dyDescent="0.3">
      <c r="A4" s="88" t="s">
        <v>45</v>
      </c>
      <c r="B4" s="88"/>
      <c r="C4" s="88"/>
      <c r="E4" s="80" t="s">
        <v>104</v>
      </c>
      <c r="F4" s="68"/>
      <c r="G4" s="68"/>
      <c r="H4" s="68"/>
      <c r="I4" s="69"/>
    </row>
    <row r="5" spans="1:9" ht="14.4" customHeight="1" x14ac:dyDescent="0.3">
      <c r="A5" s="89">
        <v>41639</v>
      </c>
      <c r="B5" s="89"/>
      <c r="C5" s="89"/>
      <c r="E5" s="80" t="s">
        <v>103</v>
      </c>
      <c r="F5" s="68"/>
      <c r="G5" s="68"/>
      <c r="H5" s="68"/>
      <c r="I5" s="69"/>
    </row>
    <row r="6" spans="1:9" ht="14.4" customHeight="1" x14ac:dyDescent="0.3">
      <c r="A6" s="1"/>
      <c r="B6" s="2"/>
      <c r="C6" s="2"/>
      <c r="E6" s="1"/>
      <c r="F6" s="1"/>
      <c r="G6" s="1"/>
      <c r="H6" s="1"/>
      <c r="I6" s="2"/>
    </row>
    <row r="7" spans="1:9" ht="14.4" customHeight="1" x14ac:dyDescent="0.3">
      <c r="A7" s="3" t="s">
        <v>0</v>
      </c>
      <c r="B7" s="4">
        <v>48064</v>
      </c>
      <c r="C7" s="4"/>
      <c r="E7" s="23" t="s">
        <v>32</v>
      </c>
      <c r="F7" s="24"/>
      <c r="G7" s="24"/>
      <c r="H7" s="17"/>
      <c r="I7" s="18"/>
    </row>
    <row r="8" spans="1:9" ht="14.4" customHeight="1" x14ac:dyDescent="0.3">
      <c r="A8" s="3" t="s">
        <v>1</v>
      </c>
      <c r="B8" s="5">
        <v>5178</v>
      </c>
      <c r="C8" s="5"/>
      <c r="E8" s="3" t="s">
        <v>0</v>
      </c>
      <c r="F8" s="18"/>
      <c r="G8" s="4"/>
      <c r="H8" s="64">
        <v>48064</v>
      </c>
      <c r="I8" s="2"/>
    </row>
    <row r="9" spans="1:9" ht="14.4" customHeight="1" x14ac:dyDescent="0.3">
      <c r="A9" s="3" t="s">
        <v>2</v>
      </c>
      <c r="B9" s="5">
        <v>16000</v>
      </c>
      <c r="C9" s="5"/>
      <c r="E9" s="76" t="s">
        <v>99</v>
      </c>
      <c r="F9" s="18"/>
      <c r="G9" s="5"/>
      <c r="H9" s="65">
        <v>5178</v>
      </c>
      <c r="I9" s="2"/>
    </row>
    <row r="10" spans="1:9" ht="14.4" customHeight="1" x14ac:dyDescent="0.3">
      <c r="A10" s="12" t="s">
        <v>21</v>
      </c>
      <c r="B10" s="5">
        <v>8000</v>
      </c>
      <c r="C10" s="5"/>
      <c r="E10" s="76" t="s">
        <v>2</v>
      </c>
      <c r="F10" s="18"/>
      <c r="G10" s="5"/>
      <c r="H10" s="65">
        <v>16000</v>
      </c>
      <c r="I10" s="2"/>
    </row>
    <row r="11" spans="1:9" ht="14.4" customHeight="1" x14ac:dyDescent="0.3">
      <c r="A11" s="3" t="s">
        <v>16</v>
      </c>
      <c r="B11" s="5">
        <v>133000</v>
      </c>
      <c r="C11" s="5"/>
      <c r="E11" s="77" t="s">
        <v>21</v>
      </c>
      <c r="F11" s="18"/>
      <c r="G11" s="5"/>
      <c r="H11" s="65">
        <v>8000</v>
      </c>
      <c r="I11" s="2"/>
    </row>
    <row r="12" spans="1:9" ht="14.4" customHeight="1" x14ac:dyDescent="0.3">
      <c r="A12" s="3" t="s">
        <v>17</v>
      </c>
      <c r="B12" s="5"/>
      <c r="C12" s="4">
        <v>25000</v>
      </c>
      <c r="E12" s="76" t="s">
        <v>16</v>
      </c>
      <c r="F12" s="65">
        <v>133000</v>
      </c>
      <c r="G12" s="5"/>
      <c r="H12" s="2"/>
      <c r="I12" s="2"/>
    </row>
    <row r="13" spans="1:9" ht="14.4" customHeight="1" x14ac:dyDescent="0.3">
      <c r="A13" s="6" t="s">
        <v>3</v>
      </c>
      <c r="B13" s="5">
        <v>75800</v>
      </c>
      <c r="C13" s="5"/>
      <c r="E13" s="76" t="s">
        <v>17</v>
      </c>
      <c r="F13" s="5"/>
      <c r="G13" s="64">
        <v>25000</v>
      </c>
      <c r="H13" s="66">
        <f>F12-G13</f>
        <v>108000</v>
      </c>
      <c r="I13" s="2"/>
    </row>
    <row r="14" spans="1:9" ht="14.4" customHeight="1" x14ac:dyDescent="0.3">
      <c r="A14" s="3" t="s">
        <v>4</v>
      </c>
      <c r="B14" s="5"/>
      <c r="C14" s="5">
        <v>15000</v>
      </c>
      <c r="E14" s="78" t="s">
        <v>100</v>
      </c>
      <c r="F14" s="65">
        <v>75800</v>
      </c>
      <c r="G14" s="5"/>
      <c r="H14" s="2"/>
      <c r="I14" s="2"/>
    </row>
    <row r="15" spans="1:9" ht="14.4" customHeight="1" x14ac:dyDescent="0.3">
      <c r="A15" s="3" t="s">
        <v>5</v>
      </c>
      <c r="B15" s="5"/>
      <c r="C15" s="5">
        <v>39500</v>
      </c>
      <c r="E15" s="76" t="s">
        <v>101</v>
      </c>
      <c r="F15" s="5"/>
      <c r="G15" s="65">
        <v>15000</v>
      </c>
      <c r="H15" s="66">
        <f>F14-G15</f>
        <v>60800</v>
      </c>
      <c r="I15" s="2"/>
    </row>
    <row r="16" spans="1:9" ht="15" customHeight="1" x14ac:dyDescent="0.3">
      <c r="A16" s="3" t="s">
        <v>6</v>
      </c>
      <c r="B16" s="5"/>
      <c r="C16" s="5">
        <v>8600</v>
      </c>
      <c r="E16" s="19" t="s">
        <v>33</v>
      </c>
      <c r="F16" s="2"/>
      <c r="G16" s="2"/>
      <c r="H16" s="66">
        <f>SUM(H8:H15)</f>
        <v>246042</v>
      </c>
      <c r="I16" s="2"/>
    </row>
    <row r="17" spans="1:9" ht="15" customHeight="1" x14ac:dyDescent="0.3">
      <c r="A17" s="3" t="s">
        <v>18</v>
      </c>
      <c r="B17" s="5"/>
      <c r="C17" s="5">
        <v>12500</v>
      </c>
      <c r="E17" s="23" t="s">
        <v>34</v>
      </c>
      <c r="F17" s="24"/>
      <c r="G17" s="24"/>
      <c r="H17" s="18"/>
      <c r="I17" s="18"/>
    </row>
    <row r="18" spans="1:9" ht="14.4" customHeight="1" x14ac:dyDescent="0.3">
      <c r="A18" s="3" t="s">
        <v>7</v>
      </c>
      <c r="B18" s="5"/>
      <c r="C18" s="5">
        <v>111000</v>
      </c>
      <c r="E18" s="79" t="s">
        <v>5</v>
      </c>
      <c r="F18" s="5"/>
      <c r="G18" s="2"/>
      <c r="H18" s="65">
        <v>39500</v>
      </c>
      <c r="I18" s="2"/>
    </row>
    <row r="19" spans="1:9" ht="14.4" customHeight="1" x14ac:dyDescent="0.3">
      <c r="A19" s="6" t="s">
        <v>48</v>
      </c>
      <c r="B19" s="5"/>
      <c r="C19" s="5">
        <v>60000</v>
      </c>
      <c r="E19" s="76" t="s">
        <v>6</v>
      </c>
      <c r="F19" s="5"/>
      <c r="G19" s="2"/>
      <c r="H19" s="65">
        <v>8600</v>
      </c>
      <c r="I19" s="2"/>
    </row>
    <row r="20" spans="1:9" ht="14.4" customHeight="1" x14ac:dyDescent="0.3">
      <c r="A20" s="6" t="s">
        <v>9</v>
      </c>
      <c r="B20" s="5">
        <v>24000</v>
      </c>
      <c r="C20" s="5"/>
      <c r="E20" s="76" t="s">
        <v>18</v>
      </c>
      <c r="F20" s="5"/>
      <c r="G20" s="2"/>
      <c r="H20" s="65">
        <v>12500</v>
      </c>
      <c r="I20" s="2"/>
    </row>
    <row r="21" spans="1:9" ht="14.4" customHeight="1" x14ac:dyDescent="0.3">
      <c r="A21" s="14" t="s">
        <v>22</v>
      </c>
      <c r="B21" s="13"/>
      <c r="C21" s="15">
        <v>190000</v>
      </c>
      <c r="E21" s="19" t="s">
        <v>35</v>
      </c>
      <c r="F21" s="2"/>
      <c r="G21" s="2"/>
      <c r="H21" s="2"/>
      <c r="I21" s="2"/>
    </row>
    <row r="22" spans="1:9" ht="14.4" customHeight="1" x14ac:dyDescent="0.3">
      <c r="A22" s="14" t="s">
        <v>23</v>
      </c>
      <c r="B22" s="15">
        <v>38000</v>
      </c>
      <c r="C22" s="15"/>
      <c r="E22" s="23" t="s">
        <v>36</v>
      </c>
      <c r="F22" s="24"/>
      <c r="G22" s="24"/>
      <c r="H22" s="18"/>
      <c r="I22" s="18"/>
    </row>
    <row r="23" spans="1:9" ht="14.4" customHeight="1" x14ac:dyDescent="0.3">
      <c r="A23" s="1" t="s">
        <v>19</v>
      </c>
      <c r="B23" s="5">
        <v>13300</v>
      </c>
      <c r="C23" s="5"/>
      <c r="E23" s="61" t="s">
        <v>102</v>
      </c>
      <c r="F23" s="24"/>
      <c r="G23" s="24"/>
      <c r="H23" s="65">
        <v>111000</v>
      </c>
      <c r="I23" s="18"/>
    </row>
    <row r="24" spans="1:9" ht="15" customHeight="1" thickBot="1" x14ac:dyDescent="0.35">
      <c r="A24" s="1" t="s">
        <v>10</v>
      </c>
      <c r="B24" s="7">
        <v>7580</v>
      </c>
      <c r="C24" s="5"/>
      <c r="E24" s="61" t="s">
        <v>8</v>
      </c>
      <c r="F24" s="19"/>
      <c r="G24" s="2"/>
      <c r="H24" s="63">
        <v>74442</v>
      </c>
      <c r="I24" s="2"/>
    </row>
    <row r="25" spans="1:9" ht="15.6" customHeight="1" thickTop="1" x14ac:dyDescent="0.3">
      <c r="A25" s="1" t="s">
        <v>11</v>
      </c>
      <c r="B25" s="5">
        <v>52000</v>
      </c>
      <c r="C25" s="5"/>
      <c r="E25" s="2" t="s">
        <v>37</v>
      </c>
      <c r="F25" s="2"/>
      <c r="G25" s="2"/>
      <c r="H25" s="67">
        <f>SUM(H18:H24)</f>
        <v>246042</v>
      </c>
      <c r="I25" s="2"/>
    </row>
    <row r="26" spans="1:9" ht="15" customHeight="1" x14ac:dyDescent="0.3">
      <c r="A26" s="1" t="s">
        <v>12</v>
      </c>
      <c r="B26" s="5">
        <v>890</v>
      </c>
      <c r="C26" s="5"/>
      <c r="E26" s="2"/>
      <c r="F26" s="2"/>
      <c r="G26" s="25"/>
      <c r="H26" s="2"/>
      <c r="I26" s="2"/>
    </row>
    <row r="27" spans="1:9" ht="14.4" customHeight="1" x14ac:dyDescent="0.3">
      <c r="A27" s="1" t="s">
        <v>20</v>
      </c>
      <c r="B27" s="5">
        <v>23958</v>
      </c>
      <c r="C27" s="5"/>
      <c r="H27" s="16"/>
    </row>
    <row r="28" spans="1:9" ht="14.4" customHeight="1" x14ac:dyDescent="0.3">
      <c r="A28" s="1" t="s">
        <v>13</v>
      </c>
      <c r="B28" s="5">
        <v>9830</v>
      </c>
      <c r="C28" s="5"/>
    </row>
    <row r="29" spans="1:9" ht="14.4" customHeight="1" x14ac:dyDescent="0.3">
      <c r="A29" s="1" t="s">
        <v>14</v>
      </c>
      <c r="B29" s="8">
        <v>6000</v>
      </c>
      <c r="C29" s="9"/>
      <c r="H29" s="28"/>
    </row>
    <row r="30" spans="1:9" ht="15" customHeight="1" thickBot="1" x14ac:dyDescent="0.35">
      <c r="A30" s="1" t="s">
        <v>15</v>
      </c>
      <c r="B30" s="10">
        <f>SUM(B7:B29)</f>
        <v>461600</v>
      </c>
      <c r="C30" s="10">
        <f>SUM(C7:C29)</f>
        <v>461600</v>
      </c>
    </row>
    <row r="31" spans="1:9" ht="15" thickTop="1" x14ac:dyDescent="0.3">
      <c r="B31" s="27"/>
      <c r="C31" s="11"/>
    </row>
  </sheetData>
  <mergeCells count="4">
    <mergeCell ref="A4:C4"/>
    <mergeCell ref="A3:C3"/>
    <mergeCell ref="A5:C5"/>
    <mergeCell ref="E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K56"/>
  <sheetViews>
    <sheetView tabSelected="1" topLeftCell="A34" workbookViewId="0">
      <selection activeCell="G53" sqref="G53"/>
    </sheetView>
  </sheetViews>
  <sheetFormatPr defaultRowHeight="14.4" x14ac:dyDescent="0.3"/>
  <cols>
    <col min="1" max="1" width="39.6640625" customWidth="1"/>
    <col min="2" max="2" width="12.33203125" customWidth="1"/>
    <col min="3" max="4" width="12.6640625" customWidth="1"/>
    <col min="5" max="5" width="12.6640625" style="27" customWidth="1"/>
    <col min="6" max="6" width="47.44140625" customWidth="1"/>
    <col min="7" max="7" width="15.33203125" customWidth="1"/>
    <col min="8" max="8" width="15.5546875" customWidth="1"/>
    <col min="9" max="9" width="12.88671875" customWidth="1"/>
  </cols>
  <sheetData>
    <row r="2" spans="1:10" ht="18" customHeight="1" x14ac:dyDescent="0.3">
      <c r="A2" s="60" t="s">
        <v>46</v>
      </c>
    </row>
    <row r="3" spans="1:10" ht="18" customHeight="1" x14ac:dyDescent="0.3">
      <c r="A3" s="72" t="s">
        <v>83</v>
      </c>
    </row>
    <row r="4" spans="1:10" ht="18" customHeight="1" x14ac:dyDescent="0.3">
      <c r="A4" s="72" t="s">
        <v>84</v>
      </c>
    </row>
    <row r="5" spans="1:10" ht="18" customHeight="1" x14ac:dyDescent="0.3">
      <c r="A5" s="72" t="s">
        <v>85</v>
      </c>
      <c r="F5" t="s">
        <v>95</v>
      </c>
    </row>
    <row r="6" spans="1:10" ht="18" customHeight="1" x14ac:dyDescent="0.3">
      <c r="A6" s="55"/>
      <c r="F6" s="71" t="s">
        <v>97</v>
      </c>
    </row>
    <row r="7" spans="1:10" ht="18" customHeight="1" x14ac:dyDescent="0.3">
      <c r="A7" s="87" t="s">
        <v>50</v>
      </c>
      <c r="B7" s="87"/>
      <c r="C7" s="87"/>
      <c r="D7" s="35"/>
      <c r="E7" s="31"/>
      <c r="F7" s="87" t="s">
        <v>50</v>
      </c>
      <c r="G7" s="87"/>
      <c r="H7" s="87"/>
      <c r="I7" s="87"/>
      <c r="J7" s="87"/>
    </row>
    <row r="8" spans="1:10" x14ac:dyDescent="0.3">
      <c r="A8" s="88" t="s">
        <v>25</v>
      </c>
      <c r="B8" s="88"/>
      <c r="C8" s="88"/>
      <c r="D8" s="36"/>
      <c r="E8" s="32"/>
      <c r="F8" s="90" t="s">
        <v>47</v>
      </c>
      <c r="G8" s="90"/>
      <c r="H8" s="90"/>
      <c r="I8" s="90"/>
      <c r="J8" s="90"/>
    </row>
    <row r="9" spans="1:10" x14ac:dyDescent="0.3">
      <c r="A9" s="92">
        <v>41639</v>
      </c>
      <c r="B9" s="92"/>
      <c r="C9" s="92"/>
      <c r="D9" s="37"/>
      <c r="E9" s="33"/>
      <c r="F9" s="81" t="s">
        <v>105</v>
      </c>
      <c r="G9" s="68"/>
      <c r="H9" s="68"/>
      <c r="I9" s="68"/>
      <c r="J9" s="69"/>
    </row>
    <row r="10" spans="1:10" x14ac:dyDescent="0.3">
      <c r="A10" s="1" t="s">
        <v>72</v>
      </c>
      <c r="B10" s="2"/>
      <c r="C10" s="40">
        <v>347000</v>
      </c>
      <c r="D10" s="40"/>
      <c r="E10" s="29"/>
      <c r="F10" s="1"/>
      <c r="G10" s="1"/>
      <c r="H10" s="1"/>
      <c r="I10" s="1"/>
      <c r="J10" s="2"/>
    </row>
    <row r="11" spans="1:10" x14ac:dyDescent="0.3">
      <c r="A11" s="14" t="s">
        <v>23</v>
      </c>
      <c r="B11" s="4"/>
      <c r="C11" s="5">
        <v>78000</v>
      </c>
      <c r="D11" s="5"/>
      <c r="E11" s="30"/>
      <c r="F11" s="1" t="s">
        <v>86</v>
      </c>
      <c r="G11" s="1"/>
      <c r="H11" s="1"/>
      <c r="I11" s="1"/>
      <c r="J11" s="1"/>
    </row>
    <row r="12" spans="1:10" x14ac:dyDescent="0.3">
      <c r="A12" s="3" t="s">
        <v>73</v>
      </c>
      <c r="B12" s="5"/>
      <c r="C12" s="40">
        <f>+C10-C11</f>
        <v>269000</v>
      </c>
      <c r="D12" s="40"/>
      <c r="E12" s="11"/>
      <c r="F12" s="1" t="s">
        <v>90</v>
      </c>
      <c r="G12" s="1"/>
      <c r="H12" s="82">
        <v>183000</v>
      </c>
      <c r="I12" s="1"/>
      <c r="J12" s="1"/>
    </row>
    <row r="13" spans="1:10" x14ac:dyDescent="0.3">
      <c r="A13" s="3" t="s">
        <v>74</v>
      </c>
      <c r="B13" s="5"/>
      <c r="C13" s="5"/>
      <c r="D13" s="5"/>
      <c r="E13" s="11"/>
      <c r="F13" s="1" t="s">
        <v>87</v>
      </c>
      <c r="G13" s="1"/>
      <c r="H13" s="1"/>
      <c r="I13" s="1"/>
      <c r="J13" s="1"/>
    </row>
    <row r="14" spans="1:10" x14ac:dyDescent="0.3">
      <c r="A14" s="12" t="s">
        <v>11</v>
      </c>
      <c r="B14" s="40">
        <v>26500</v>
      </c>
      <c r="C14" s="5"/>
      <c r="D14" s="5"/>
      <c r="E14" s="11"/>
      <c r="F14" s="73" t="s">
        <v>120</v>
      </c>
      <c r="G14" s="70">
        <v>4900</v>
      </c>
      <c r="H14" s="1"/>
      <c r="I14" s="1"/>
      <c r="J14" s="1"/>
    </row>
    <row r="15" spans="1:10" x14ac:dyDescent="0.3">
      <c r="A15" s="1" t="s">
        <v>75</v>
      </c>
      <c r="B15" s="5">
        <v>4900</v>
      </c>
      <c r="C15" s="5"/>
      <c r="D15" s="5"/>
      <c r="E15" s="11"/>
      <c r="F15" s="73" t="s">
        <v>109</v>
      </c>
      <c r="G15" s="70">
        <v>-3300</v>
      </c>
      <c r="H15" s="1"/>
      <c r="I15" s="1"/>
      <c r="J15" s="1"/>
    </row>
    <row r="16" spans="1:10" x14ac:dyDescent="0.3">
      <c r="A16" s="3" t="s">
        <v>76</v>
      </c>
      <c r="B16" s="5">
        <v>12500</v>
      </c>
      <c r="C16" s="5">
        <f>SUM(B14:B16)</f>
        <v>43900</v>
      </c>
      <c r="D16" s="5"/>
      <c r="E16" s="30"/>
      <c r="F16" s="73" t="s">
        <v>117</v>
      </c>
      <c r="G16" s="70">
        <v>-4400</v>
      </c>
      <c r="H16" s="1"/>
      <c r="I16" s="1"/>
      <c r="J16" s="1"/>
    </row>
    <row r="17" spans="1:10" x14ac:dyDescent="0.3">
      <c r="A17" s="6" t="s">
        <v>77</v>
      </c>
      <c r="B17" s="38"/>
      <c r="C17" s="40">
        <f>+C12-C16</f>
        <v>225100</v>
      </c>
      <c r="D17" s="40"/>
      <c r="E17" s="11"/>
      <c r="F17" s="73" t="s">
        <v>107</v>
      </c>
      <c r="G17" s="70">
        <v>-3000</v>
      </c>
      <c r="H17" s="1"/>
      <c r="I17" s="1"/>
      <c r="J17" s="1"/>
    </row>
    <row r="18" spans="1:10" x14ac:dyDescent="0.3">
      <c r="A18" s="3" t="s">
        <v>78</v>
      </c>
      <c r="B18" s="5"/>
      <c r="C18" s="5"/>
      <c r="D18" s="5"/>
      <c r="E18" s="11"/>
      <c r="F18" s="73" t="s">
        <v>108</v>
      </c>
      <c r="G18" s="70">
        <v>7300</v>
      </c>
      <c r="H18" s="1"/>
      <c r="I18" s="1"/>
      <c r="J18" s="1"/>
    </row>
    <row r="19" spans="1:10" x14ac:dyDescent="0.3">
      <c r="A19" s="3" t="s">
        <v>79</v>
      </c>
      <c r="B19" s="40">
        <v>4400</v>
      </c>
      <c r="C19" s="5"/>
      <c r="D19" s="5"/>
      <c r="E19" s="11"/>
      <c r="F19" s="73" t="s">
        <v>115</v>
      </c>
      <c r="G19" s="70">
        <v>2400</v>
      </c>
      <c r="H19" s="1"/>
      <c r="I19" s="1"/>
      <c r="J19" s="1"/>
    </row>
    <row r="20" spans="1:10" x14ac:dyDescent="0.3">
      <c r="A20" s="3" t="s">
        <v>80</v>
      </c>
      <c r="B20" s="5">
        <v>9900</v>
      </c>
      <c r="C20" s="5">
        <f>+B20-B19</f>
        <v>5500</v>
      </c>
      <c r="D20" s="5"/>
      <c r="E20" s="11"/>
      <c r="F20" s="73" t="s">
        <v>116</v>
      </c>
      <c r="G20" s="70">
        <v>5300</v>
      </c>
      <c r="H20" s="1"/>
      <c r="I20" s="1"/>
      <c r="J20" s="1"/>
    </row>
    <row r="21" spans="1:10" x14ac:dyDescent="0.3">
      <c r="A21" s="3" t="s">
        <v>81</v>
      </c>
      <c r="B21" s="38"/>
      <c r="C21" s="40">
        <f>+C17-C20</f>
        <v>219600</v>
      </c>
      <c r="D21" s="40"/>
      <c r="E21" s="11"/>
      <c r="F21" s="73" t="s">
        <v>110</v>
      </c>
      <c r="G21" s="70">
        <v>-4500</v>
      </c>
      <c r="H21" s="1"/>
      <c r="I21" s="1"/>
      <c r="J21" s="1"/>
    </row>
    <row r="22" spans="1:10" x14ac:dyDescent="0.3">
      <c r="A22" s="3" t="s">
        <v>82</v>
      </c>
      <c r="B22" s="5"/>
      <c r="C22" s="5">
        <v>-36600</v>
      </c>
      <c r="D22" s="5"/>
      <c r="E22" s="11"/>
      <c r="F22" s="70" t="s">
        <v>111</v>
      </c>
      <c r="G22" s="70">
        <v>-3300</v>
      </c>
      <c r="H22" s="1"/>
      <c r="I22" s="1"/>
      <c r="J22" s="1"/>
    </row>
    <row r="23" spans="1:10" ht="15" thickBot="1" x14ac:dyDescent="0.35">
      <c r="A23" s="6" t="s">
        <v>49</v>
      </c>
      <c r="B23" s="5"/>
      <c r="C23" s="39">
        <f>+C21+C22</f>
        <v>183000</v>
      </c>
      <c r="D23" s="56"/>
      <c r="E23" s="11"/>
      <c r="F23" s="73" t="s">
        <v>119</v>
      </c>
      <c r="G23" s="70">
        <v>-500</v>
      </c>
      <c r="H23" s="70">
        <f>G24</f>
        <v>900</v>
      </c>
      <c r="I23" s="1"/>
      <c r="J23" s="1"/>
    </row>
    <row r="24" spans="1:10" ht="15" thickTop="1" x14ac:dyDescent="0.3">
      <c r="E24" s="11"/>
      <c r="F24" s="1" t="s">
        <v>91</v>
      </c>
      <c r="G24" s="1">
        <f>SUM(G14:G23)</f>
        <v>900</v>
      </c>
      <c r="H24" s="70">
        <f>H12+H23</f>
        <v>183900</v>
      </c>
      <c r="I24" s="1"/>
      <c r="J24" s="1"/>
    </row>
    <row r="25" spans="1:10" x14ac:dyDescent="0.3">
      <c r="E25" s="34"/>
      <c r="F25" s="1"/>
      <c r="G25" s="1"/>
      <c r="H25" s="1"/>
      <c r="I25" s="1"/>
      <c r="J25" s="1"/>
    </row>
    <row r="26" spans="1:10" x14ac:dyDescent="0.3">
      <c r="E26" s="34"/>
      <c r="F26" s="1" t="s">
        <v>88</v>
      </c>
      <c r="G26" s="1"/>
      <c r="H26" s="1"/>
      <c r="I26" s="1"/>
      <c r="J26" s="1"/>
    </row>
    <row r="27" spans="1:10" x14ac:dyDescent="0.3">
      <c r="A27" s="87" t="s">
        <v>50</v>
      </c>
      <c r="B27" s="87"/>
      <c r="C27" s="87"/>
      <c r="D27" s="35"/>
      <c r="E27" s="11"/>
      <c r="F27" s="73" t="s">
        <v>121</v>
      </c>
      <c r="G27" s="70">
        <v>15100</v>
      </c>
      <c r="H27" s="1"/>
      <c r="I27" s="1"/>
      <c r="J27" s="1"/>
    </row>
    <row r="28" spans="1:10" x14ac:dyDescent="0.3">
      <c r="A28" s="91" t="s">
        <v>51</v>
      </c>
      <c r="B28" s="91"/>
      <c r="C28" s="91"/>
      <c r="D28" s="42"/>
      <c r="E28" s="11"/>
      <c r="F28" s="73" t="s">
        <v>124</v>
      </c>
      <c r="G28" s="70">
        <v>-29700</v>
      </c>
      <c r="H28" s="1"/>
      <c r="I28" s="1"/>
      <c r="J28" s="1"/>
    </row>
    <row r="29" spans="1:10" x14ac:dyDescent="0.3">
      <c r="A29" s="91" t="s">
        <v>52</v>
      </c>
      <c r="B29" s="91"/>
      <c r="C29" s="91"/>
      <c r="D29" s="42"/>
      <c r="E29" s="11"/>
      <c r="F29" s="73" t="s">
        <v>122</v>
      </c>
      <c r="G29" s="70">
        <v>-113000</v>
      </c>
      <c r="H29" s="1"/>
      <c r="I29" s="1"/>
      <c r="J29" s="1"/>
    </row>
    <row r="30" spans="1:10" x14ac:dyDescent="0.3">
      <c r="A30" s="42" t="s">
        <v>32</v>
      </c>
      <c r="B30" s="43">
        <v>2013</v>
      </c>
      <c r="C30" s="43">
        <v>2012</v>
      </c>
      <c r="D30" s="84" t="s">
        <v>106</v>
      </c>
      <c r="E30" s="11"/>
      <c r="F30" s="1" t="s">
        <v>92</v>
      </c>
      <c r="G30" s="1">
        <f>SUM(G27:G29)</f>
        <v>-127600</v>
      </c>
      <c r="H30" s="70">
        <f>H24+G30</f>
        <v>56300</v>
      </c>
      <c r="I30" s="1"/>
      <c r="J30" s="1"/>
    </row>
    <row r="31" spans="1:10" x14ac:dyDescent="0.3">
      <c r="A31" s="43" t="s">
        <v>53</v>
      </c>
      <c r="B31" s="43"/>
      <c r="C31" s="43"/>
      <c r="D31" s="43"/>
      <c r="E31" s="11"/>
      <c r="F31" s="1"/>
      <c r="G31" s="1"/>
      <c r="H31" s="1"/>
      <c r="I31" s="1"/>
      <c r="J31" s="1"/>
    </row>
    <row r="32" spans="1:10" x14ac:dyDescent="0.3">
      <c r="A32" s="43" t="s">
        <v>54</v>
      </c>
      <c r="B32" s="44">
        <v>50000</v>
      </c>
      <c r="C32" s="44">
        <v>23500</v>
      </c>
      <c r="D32" s="44">
        <f t="shared" ref="D32:D37" si="0">B32-C32</f>
        <v>26500</v>
      </c>
      <c r="E32" s="11"/>
      <c r="F32" s="1" t="s">
        <v>89</v>
      </c>
      <c r="G32" s="1"/>
      <c r="H32" s="1"/>
      <c r="I32" s="1"/>
      <c r="J32" s="1"/>
    </row>
    <row r="33" spans="1:11" x14ac:dyDescent="0.3">
      <c r="A33" s="41" t="s">
        <v>1</v>
      </c>
      <c r="B33" s="45">
        <v>32100</v>
      </c>
      <c r="C33" s="45">
        <v>29100</v>
      </c>
      <c r="D33" s="45">
        <f t="shared" si="0"/>
        <v>3000</v>
      </c>
      <c r="E33" t="s">
        <v>118</v>
      </c>
      <c r="F33" s="73" t="s">
        <v>112</v>
      </c>
      <c r="G33" s="70">
        <v>30000</v>
      </c>
      <c r="H33" s="1"/>
      <c r="I33" s="1"/>
      <c r="J33" s="1"/>
    </row>
    <row r="34" spans="1:11" x14ac:dyDescent="0.3">
      <c r="A34" s="41" t="s">
        <v>55</v>
      </c>
      <c r="B34" s="45">
        <v>86000</v>
      </c>
      <c r="C34" s="45">
        <v>93300</v>
      </c>
      <c r="D34" s="45">
        <f t="shared" si="0"/>
        <v>-7300</v>
      </c>
      <c r="E34" t="s">
        <v>118</v>
      </c>
      <c r="F34" s="73" t="s">
        <v>113</v>
      </c>
      <c r="G34" s="70">
        <v>-35000</v>
      </c>
      <c r="H34" s="1"/>
      <c r="I34" s="1"/>
      <c r="J34" s="1"/>
    </row>
    <row r="35" spans="1:11" x14ac:dyDescent="0.3">
      <c r="A35" s="46" t="s">
        <v>2</v>
      </c>
      <c r="B35" s="45">
        <v>3300</v>
      </c>
      <c r="C35" s="45">
        <v>2800</v>
      </c>
      <c r="D35" s="45">
        <f t="shared" si="0"/>
        <v>500</v>
      </c>
      <c r="E35" t="s">
        <v>118</v>
      </c>
      <c r="F35" s="73" t="s">
        <v>123</v>
      </c>
      <c r="G35" s="70">
        <v>-24800</v>
      </c>
      <c r="H35" s="1"/>
      <c r="I35" s="1"/>
      <c r="J35" s="1"/>
    </row>
    <row r="36" spans="1:11" x14ac:dyDescent="0.3">
      <c r="A36" s="41" t="s">
        <v>61</v>
      </c>
      <c r="B36" s="47">
        <f>SUM(B32:B35)</f>
        <v>171400</v>
      </c>
      <c r="C36" s="47">
        <f>SUM(C32:C35)</f>
        <v>148700</v>
      </c>
      <c r="D36" s="83">
        <f t="shared" si="0"/>
        <v>22700</v>
      </c>
      <c r="F36" s="1" t="s">
        <v>93</v>
      </c>
      <c r="G36" s="1">
        <f>SUM(G33:G35)</f>
        <v>-29800</v>
      </c>
      <c r="H36" s="70">
        <f>H30+G36</f>
        <v>26500</v>
      </c>
      <c r="I36" s="85"/>
      <c r="J36" s="1"/>
      <c r="K36" s="86"/>
    </row>
    <row r="37" spans="1:11" x14ac:dyDescent="0.3">
      <c r="A37" s="41" t="s">
        <v>60</v>
      </c>
      <c r="B37" s="45">
        <v>153000</v>
      </c>
      <c r="C37" s="45">
        <v>136000</v>
      </c>
      <c r="D37" s="45">
        <f t="shared" si="0"/>
        <v>17000</v>
      </c>
      <c r="E37" s="27" t="s">
        <v>118</v>
      </c>
      <c r="F37" s="73"/>
      <c r="G37" s="1"/>
      <c r="H37" s="70"/>
      <c r="I37" s="1"/>
      <c r="J37" s="1"/>
    </row>
    <row r="38" spans="1:11" x14ac:dyDescent="0.3">
      <c r="A38" s="48" t="s">
        <v>62</v>
      </c>
      <c r="B38" s="45">
        <v>-30000</v>
      </c>
      <c r="C38" s="45">
        <v>-27100</v>
      </c>
      <c r="D38" s="45">
        <f>C38-B38</f>
        <v>2900</v>
      </c>
      <c r="E38" s="27" t="s">
        <v>118</v>
      </c>
      <c r="F38" s="73" t="s">
        <v>114</v>
      </c>
      <c r="G38" s="1"/>
      <c r="H38" s="70">
        <v>23500</v>
      </c>
      <c r="I38" s="1"/>
      <c r="J38" s="1"/>
    </row>
    <row r="39" spans="1:11" x14ac:dyDescent="0.3">
      <c r="A39" s="41" t="s">
        <v>56</v>
      </c>
      <c r="B39" s="45">
        <v>113000</v>
      </c>
      <c r="C39" s="45">
        <v>0</v>
      </c>
      <c r="D39" s="45">
        <f>B39</f>
        <v>113000</v>
      </c>
      <c r="E39" s="27" t="s">
        <v>118</v>
      </c>
      <c r="F39" s="1" t="s">
        <v>94</v>
      </c>
      <c r="G39" s="1"/>
      <c r="H39" s="70">
        <v>50000</v>
      </c>
      <c r="I39" s="1"/>
      <c r="J39" s="1"/>
    </row>
    <row r="40" spans="1:11" ht="15" thickBot="1" x14ac:dyDescent="0.35">
      <c r="A40" s="41" t="s">
        <v>57</v>
      </c>
      <c r="B40" s="49">
        <f>SUM(B36:B39)</f>
        <v>407400</v>
      </c>
      <c r="C40" s="49">
        <f>SUM(C36:C39)</f>
        <v>257600</v>
      </c>
      <c r="D40" s="57">
        <f>B40-C40</f>
        <v>149800</v>
      </c>
      <c r="F40" s="1"/>
      <c r="G40" s="1"/>
      <c r="H40" s="1"/>
      <c r="I40" s="1"/>
      <c r="J40" s="1"/>
    </row>
    <row r="41" spans="1:11" ht="15" thickTop="1" x14ac:dyDescent="0.3">
      <c r="A41" s="50" t="s">
        <v>34</v>
      </c>
      <c r="B41" s="45"/>
      <c r="C41" s="45"/>
      <c r="D41" s="45"/>
    </row>
    <row r="42" spans="1:11" x14ac:dyDescent="0.3">
      <c r="A42" s="41" t="s">
        <v>63</v>
      </c>
      <c r="B42" s="45"/>
      <c r="C42" s="45"/>
      <c r="D42" s="45"/>
      <c r="F42" s="93"/>
    </row>
    <row r="43" spans="1:11" x14ac:dyDescent="0.3">
      <c r="A43" s="41" t="s">
        <v>58</v>
      </c>
      <c r="B43" s="44">
        <v>33200</v>
      </c>
      <c r="C43" s="44">
        <v>36500</v>
      </c>
      <c r="D43" s="44">
        <f>B43-C43</f>
        <v>-3300</v>
      </c>
      <c r="E43" s="27" t="s">
        <v>118</v>
      </c>
    </row>
    <row r="44" spans="1:11" x14ac:dyDescent="0.3">
      <c r="A44" s="41" t="s">
        <v>6</v>
      </c>
      <c r="B44" s="45">
        <v>2900</v>
      </c>
      <c r="C44" s="45">
        <v>7400</v>
      </c>
      <c r="D44" s="45">
        <f>B44-C44</f>
        <v>-4500</v>
      </c>
      <c r="E44" s="27" t="s">
        <v>118</v>
      </c>
    </row>
    <row r="45" spans="1:11" x14ac:dyDescent="0.3">
      <c r="A45" s="41" t="s">
        <v>59</v>
      </c>
      <c r="B45" s="45">
        <v>2400</v>
      </c>
      <c r="C45" s="45">
        <v>0</v>
      </c>
      <c r="D45" s="45">
        <f>B45</f>
        <v>2400</v>
      </c>
      <c r="E45" s="27" t="s">
        <v>118</v>
      </c>
    </row>
    <row r="46" spans="1:11" x14ac:dyDescent="0.3">
      <c r="A46" s="41" t="s">
        <v>64</v>
      </c>
      <c r="B46" s="45">
        <v>5300</v>
      </c>
      <c r="C46" s="45">
        <v>0</v>
      </c>
      <c r="D46" s="45">
        <f>B46</f>
        <v>5300</v>
      </c>
      <c r="E46" s="27" t="s">
        <v>118</v>
      </c>
      <c r="F46" t="s">
        <v>125</v>
      </c>
    </row>
    <row r="47" spans="1:11" x14ac:dyDescent="0.3">
      <c r="A47" s="41" t="s">
        <v>65</v>
      </c>
      <c r="B47" s="45">
        <v>18800</v>
      </c>
      <c r="C47" s="45">
        <v>22100</v>
      </c>
      <c r="D47" s="45">
        <f>B47-C47</f>
        <v>-3300</v>
      </c>
      <c r="E47" s="27" t="s">
        <v>118</v>
      </c>
      <c r="F47" t="s">
        <v>126</v>
      </c>
    </row>
    <row r="48" spans="1:11" x14ac:dyDescent="0.3">
      <c r="A48" s="48" t="s">
        <v>66</v>
      </c>
      <c r="B48" s="51">
        <f>SUM(B43:B47)</f>
        <v>62600</v>
      </c>
      <c r="C48" s="51">
        <f>SUM(C43:C47)</f>
        <v>66000</v>
      </c>
      <c r="D48" s="58">
        <f>B48-C48</f>
        <v>-3400</v>
      </c>
      <c r="F48" t="s">
        <v>127</v>
      </c>
    </row>
    <row r="49" spans="1:5" x14ac:dyDescent="0.3">
      <c r="A49" s="48" t="s">
        <v>67</v>
      </c>
      <c r="B49" s="45">
        <v>78000</v>
      </c>
      <c r="C49" s="45">
        <v>113000</v>
      </c>
      <c r="D49" s="45">
        <f>B49-C49</f>
        <v>-35000</v>
      </c>
      <c r="E49" s="27" t="s">
        <v>118</v>
      </c>
    </row>
    <row r="50" spans="1:5" x14ac:dyDescent="0.3">
      <c r="A50" s="48" t="s">
        <v>68</v>
      </c>
      <c r="B50" s="51">
        <f>SUM(B48:B49)</f>
        <v>140600</v>
      </c>
      <c r="C50" s="51">
        <f>SUM(C48:C49)</f>
        <v>179000</v>
      </c>
      <c r="D50" s="58">
        <f>B50-C50</f>
        <v>-38400</v>
      </c>
    </row>
    <row r="51" spans="1:5" x14ac:dyDescent="0.3">
      <c r="A51" s="52" t="s">
        <v>69</v>
      </c>
      <c r="B51" s="45"/>
      <c r="C51" s="45"/>
      <c r="D51" s="45"/>
    </row>
    <row r="52" spans="1:5" x14ac:dyDescent="0.3">
      <c r="A52" s="48" t="s">
        <v>7</v>
      </c>
      <c r="B52" s="45">
        <v>107000</v>
      </c>
      <c r="C52" s="45">
        <v>77000</v>
      </c>
      <c r="D52" s="45">
        <f>B52-C52</f>
        <v>30000</v>
      </c>
      <c r="E52" s="27" t="s">
        <v>118</v>
      </c>
    </row>
    <row r="53" spans="1:5" x14ac:dyDescent="0.3">
      <c r="A53" s="48" t="s">
        <v>8</v>
      </c>
      <c r="B53" s="45">
        <v>159800</v>
      </c>
      <c r="C53" s="45">
        <v>1600</v>
      </c>
      <c r="D53" s="45">
        <f>B53-C53</f>
        <v>158200</v>
      </c>
    </row>
    <row r="54" spans="1:5" x14ac:dyDescent="0.3">
      <c r="A54" s="53" t="s">
        <v>70</v>
      </c>
      <c r="B54" s="51">
        <f>SUM(B52:B53)</f>
        <v>266800</v>
      </c>
      <c r="C54" s="51">
        <f>SUM(C52:C53)</f>
        <v>78600</v>
      </c>
      <c r="D54" s="58">
        <f>B54-C54</f>
        <v>188200</v>
      </c>
      <c r="E54" s="27" t="s">
        <v>118</v>
      </c>
    </row>
    <row r="55" spans="1:5" ht="15" thickBot="1" x14ac:dyDescent="0.35">
      <c r="A55" s="48" t="s">
        <v>71</v>
      </c>
      <c r="B55" s="54">
        <f>B54+B50</f>
        <v>407400</v>
      </c>
      <c r="C55" s="54">
        <f>C54+C50</f>
        <v>257600</v>
      </c>
      <c r="D55" s="59">
        <f>B55-C55</f>
        <v>149800</v>
      </c>
    </row>
    <row r="56" spans="1:5" ht="15" thickTop="1" x14ac:dyDescent="0.3"/>
  </sheetData>
  <mergeCells count="8">
    <mergeCell ref="F7:J7"/>
    <mergeCell ref="F8:J8"/>
    <mergeCell ref="A27:C27"/>
    <mergeCell ref="A28:C28"/>
    <mergeCell ref="A29:C29"/>
    <mergeCell ref="A7:C7"/>
    <mergeCell ref="A8:C8"/>
    <mergeCell ref="A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Given</vt:lpstr>
      <vt:lpstr>Income Statement</vt:lpstr>
      <vt:lpstr>Balance Sheet</vt:lpstr>
      <vt:lpstr>Statement of Cash Flows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inventor00@pobox.com</dc:creator>
  <cp:lastModifiedBy>jcmorse563</cp:lastModifiedBy>
  <dcterms:created xsi:type="dcterms:W3CDTF">2014-05-06T18:39:45Z</dcterms:created>
  <dcterms:modified xsi:type="dcterms:W3CDTF">2016-12-13T06:13:44Z</dcterms:modified>
</cp:coreProperties>
</file>