
<file path=[Content_Types].xml><?xml version="1.0" encoding="utf-8"?>
<Types xmlns="http://schemas.openxmlformats.org/package/2006/content-types">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20" yWindow="120" windowWidth="9690" windowHeight="7290" tabRatio="856"/>
  </bookViews>
  <sheets>
    <sheet name="Title" sheetId="9831" r:id="rId1"/>
    <sheet name="Supplier Info Questions" sheetId="9835" r:id="rId2"/>
    <sheet name="Summary" sheetId="9837" r:id="rId3"/>
    <sheet name="Manufacturing" sheetId="6" r:id="rId4"/>
    <sheet name="Quality" sheetId="9836" r:id="rId5"/>
    <sheet name="Technology" sheetId="9834" r:id="rId6"/>
    <sheet name="Service" sheetId="4368" r:id="rId7"/>
    <sheet name="Price" sheetId="4232" r:id="rId8"/>
  </sheets>
  <definedNames>
    <definedName name="_xlnm.Print_Area" localSheetId="3">Manufacturing!$A$1:$M$53</definedName>
    <definedName name="_xlnm.Print_Area" localSheetId="7">Price!$A$1:$I$65</definedName>
    <definedName name="_xlnm.Print_Area" localSheetId="4">Quality!$A$1:$I$103</definedName>
    <definedName name="_xlnm.Print_Area" localSheetId="6">Service!$A$1:$I$102</definedName>
    <definedName name="_xlnm.Print_Area" localSheetId="2">Summary!$A$1:$M$53</definedName>
    <definedName name="_xlnm.Print_Area" localSheetId="5">Technology!$A$1:$I$97</definedName>
    <definedName name="_xlnm.Print_Titles" localSheetId="7">Price!$2:$3</definedName>
    <definedName name="_xlnm.Print_Titles" localSheetId="4">Quality!$2:$3</definedName>
    <definedName name="_xlnm.Print_Titles" localSheetId="6">Service!$2:$3</definedName>
    <definedName name="_xlnm.Print_Titles" localSheetId="1">'Supplier Info Questions'!$1:$2</definedName>
    <definedName name="_xlnm.Print_Titles" localSheetId="5">Technology!$4:$5</definedName>
  </definedNames>
  <calcPr calcId="125725"/>
</workbook>
</file>

<file path=xl/calcChain.xml><?xml version="1.0" encoding="utf-8"?>
<calcChain xmlns="http://schemas.openxmlformats.org/spreadsheetml/2006/main">
  <c r="E3" i="9837"/>
  <c r="E4" i="9835"/>
  <c r="G31" i="4232"/>
  <c r="G27"/>
  <c r="G20"/>
  <c r="E9" i="9835"/>
  <c r="E8"/>
  <c r="E7"/>
  <c r="E6"/>
  <c r="E5"/>
  <c r="E8" i="9837"/>
  <c r="E7"/>
  <c r="E6"/>
  <c r="E5"/>
  <c r="E4"/>
  <c r="G7" i="4232"/>
  <c r="G8"/>
  <c r="G9"/>
  <c r="G10"/>
  <c r="G12"/>
  <c r="G13"/>
  <c r="G16"/>
  <c r="G24"/>
  <c r="G35"/>
  <c r="G39"/>
  <c r="G43"/>
  <c r="G47"/>
  <c r="G51"/>
  <c r="G54"/>
  <c r="G57"/>
  <c r="G60"/>
  <c r="G4"/>
  <c r="G63"/>
  <c r="G4" i="6"/>
  <c r="G11"/>
  <c r="G14"/>
  <c r="G17"/>
  <c r="G25"/>
  <c r="G28"/>
  <c r="G31"/>
  <c r="G35"/>
  <c r="G38"/>
  <c r="G41"/>
  <c r="G44"/>
  <c r="G47"/>
  <c r="G50"/>
  <c r="G53"/>
  <c r="G56"/>
  <c r="G58"/>
  <c r="G61"/>
  <c r="G67"/>
  <c r="G70"/>
  <c r="G73"/>
  <c r="G76"/>
  <c r="G78"/>
  <c r="G82"/>
  <c r="G86"/>
  <c r="G94"/>
  <c r="G97"/>
  <c r="G101"/>
  <c r="G105"/>
  <c r="G108"/>
  <c r="G111"/>
  <c r="G8"/>
  <c r="G21"/>
  <c r="G64"/>
  <c r="G89"/>
  <c r="G91"/>
  <c r="G6" i="9834"/>
  <c r="G9"/>
  <c r="G13"/>
  <c r="G17"/>
  <c r="G21"/>
  <c r="G29"/>
  <c r="G33"/>
  <c r="G37"/>
  <c r="G41"/>
  <c r="G45"/>
  <c r="G49"/>
  <c r="G53"/>
  <c r="G57"/>
  <c r="G61"/>
  <c r="G65"/>
  <c r="G69"/>
  <c r="G73"/>
  <c r="G77"/>
  <c r="G81"/>
  <c r="G85"/>
  <c r="G89"/>
  <c r="G25"/>
  <c r="G4" i="4368"/>
  <c r="G8"/>
  <c r="G12"/>
  <c r="G16"/>
  <c r="G20"/>
  <c r="G24"/>
  <c r="G32"/>
  <c r="G36"/>
  <c r="G40"/>
  <c r="G44"/>
  <c r="G48"/>
  <c r="G52"/>
  <c r="G56"/>
  <c r="G59"/>
  <c r="G62"/>
  <c r="G66"/>
  <c r="G70"/>
  <c r="G74"/>
  <c r="G82"/>
  <c r="G86"/>
  <c r="G28"/>
  <c r="G78"/>
  <c r="G7" i="9836"/>
  <c r="G11"/>
  <c r="G15"/>
  <c r="G19"/>
  <c r="G23"/>
  <c r="G27"/>
  <c r="G31"/>
  <c r="G35"/>
  <c r="G39"/>
  <c r="G43"/>
  <c r="G47"/>
  <c r="G51"/>
  <c r="G55"/>
  <c r="G59"/>
  <c r="G63"/>
  <c r="G67"/>
  <c r="G75"/>
  <c r="G79"/>
  <c r="G81"/>
  <c r="G83"/>
  <c r="G86"/>
  <c r="G89"/>
  <c r="G92"/>
  <c r="G94"/>
  <c r="G98"/>
  <c r="G4"/>
  <c r="G71"/>
  <c r="H100"/>
  <c r="H63" i="4232"/>
  <c r="H93" i="9834"/>
  <c r="H90" i="4368"/>
  <c r="H114" i="6"/>
  <c r="G90" i="4368"/>
  <c r="A24" i="9837"/>
  <c r="A26"/>
  <c r="A20"/>
  <c r="A14"/>
  <c r="A18"/>
  <c r="A12"/>
  <c r="G93" i="9834"/>
  <c r="A25" i="9837" s="1"/>
  <c r="G100" i="9836"/>
  <c r="A23" i="9837" s="1"/>
  <c r="G114" i="6"/>
  <c r="A10" i="9837" s="1"/>
  <c r="A19"/>
  <c r="A17"/>
  <c r="A22"/>
  <c r="A16" l="1"/>
  <c r="A11"/>
  <c r="A13"/>
</calcChain>
</file>

<file path=xl/comments1.xml><?xml version="1.0" encoding="utf-8"?>
<comments xmlns="http://schemas.openxmlformats.org/spreadsheetml/2006/main">
  <authors>
    <author>cz8rnv</author>
  </authors>
  <commentList>
    <comment ref="A38" authorId="0">
      <text>
        <r>
          <rPr>
            <b/>
            <sz val="8"/>
            <color indexed="81"/>
            <rFont val="Tahoma"/>
            <family val="2"/>
          </rPr>
          <t>Based on audit findings, use this portion of the summary report to identify which tools should be utilized with the supplier</t>
        </r>
      </text>
    </comment>
    <comment ref="A39" authorId="0">
      <text>
        <r>
          <rPr>
            <b/>
            <sz val="8"/>
            <color indexed="81"/>
            <rFont val="Tahoma"/>
            <family val="2"/>
          </rPr>
          <t>Based on areas of concern identified during the visit, use this portion to identify additional audits that should be utilized to conduct a deeper dive</t>
        </r>
        <r>
          <rPr>
            <sz val="8"/>
            <color indexed="81"/>
            <rFont val="Tahoma"/>
            <family val="2"/>
          </rPr>
          <t xml:space="preserve">
</t>
        </r>
      </text>
    </comment>
    <comment ref="G39" authorId="0">
      <text>
        <r>
          <rPr>
            <b/>
            <sz val="8"/>
            <color indexed="81"/>
            <rFont val="Tahoma"/>
            <family val="2"/>
          </rPr>
          <t>Based on weaknesses identified in specific areas, use this portion to identify workshops that should be provided / recommended to the supplier</t>
        </r>
        <r>
          <rPr>
            <sz val="8"/>
            <color indexed="81"/>
            <rFont val="Tahoma"/>
            <family val="2"/>
          </rPr>
          <t xml:space="preserve">
</t>
        </r>
      </text>
    </comment>
    <comment ref="A45" authorId="0">
      <text>
        <r>
          <rPr>
            <b/>
            <sz val="8"/>
            <color indexed="81"/>
            <rFont val="Tahoma"/>
            <family val="2"/>
          </rPr>
          <t>Based on upcoming events at the supplier, use this portion to identify when they should be included in these additional activities</t>
        </r>
        <r>
          <rPr>
            <sz val="8"/>
            <color indexed="81"/>
            <rFont val="Tahoma"/>
            <family val="2"/>
          </rPr>
          <t xml:space="preserve">
</t>
        </r>
      </text>
    </comment>
    <comment ref="A49" authorId="0">
      <text>
        <r>
          <rPr>
            <b/>
            <sz val="8"/>
            <color indexed="81"/>
            <rFont val="Tahoma"/>
            <family val="2"/>
          </rPr>
          <t>Based on the responsiveness of the supplier, the magnitude of issues identified in the audit, and the rate of progress on correcting any shortfalls, use this section to identify when escalation is required.</t>
        </r>
        <r>
          <rPr>
            <sz val="8"/>
            <color indexed="81"/>
            <rFont val="Tahoma"/>
            <family val="2"/>
          </rPr>
          <t xml:space="preserve">
</t>
        </r>
      </text>
    </comment>
  </commentList>
</comments>
</file>

<file path=xl/sharedStrings.xml><?xml version="1.0" encoding="utf-8"?>
<sst xmlns="http://schemas.openxmlformats.org/spreadsheetml/2006/main" count="430" uniqueCount="335">
  <si>
    <t>Value Stream Mapping</t>
  </si>
  <si>
    <t xml:space="preserve"> In regard to Product Management</t>
  </si>
  <si>
    <t>Engineering in sourcing region.</t>
  </si>
  <si>
    <t>Onsite CAD/CAE resources?</t>
  </si>
  <si>
    <t>Electronic data transfer capability.</t>
  </si>
  <si>
    <t>Tier 1 Supplier has plan on how Tier 2-3-4 suppliers will be managed.</t>
  </si>
  <si>
    <t>Legal</t>
  </si>
  <si>
    <t xml:space="preserve">Risk </t>
  </si>
  <si>
    <t xml:space="preserve"> </t>
  </si>
  <si>
    <t>Item</t>
  </si>
  <si>
    <t>Comments</t>
  </si>
  <si>
    <t>Potential Supplier Assessment</t>
  </si>
  <si>
    <t>Choice</t>
  </si>
  <si>
    <t>Risk Rating Guideline</t>
  </si>
  <si>
    <t>Technology</t>
  </si>
  <si>
    <t>Engineering</t>
  </si>
  <si>
    <t>Engineering Support</t>
  </si>
  <si>
    <t>Design Capability/Control</t>
  </si>
  <si>
    <t>Category</t>
  </si>
  <si>
    <t>Sub-Category</t>
  </si>
  <si>
    <t>Location of engineering different than manufacturing?</t>
  </si>
  <si>
    <t>Can supplier provide integrated engineer to be onsite at GM?</t>
  </si>
  <si>
    <t>Does supplier have UG capability?</t>
  </si>
  <si>
    <t>Prior use and knowledge of DFMEA.</t>
  </si>
  <si>
    <t>Benchmarking used to develop new designs?</t>
  </si>
  <si>
    <t>Evidence of regular design and development reviews with customers.</t>
  </si>
  <si>
    <t xml:space="preserve">Is there a master list (or equivalent) identifying document revision status readily available? </t>
  </si>
  <si>
    <t xml:space="preserve">Electronic Data Transfer and Design Software System </t>
  </si>
  <si>
    <t>What type of internet connection?</t>
  </si>
  <si>
    <t>Design Process Avoids Hazardous and Environmentally Sensitive Materials</t>
  </si>
  <si>
    <t>Supplier aware of and will abide by GMW3059?</t>
  </si>
  <si>
    <t>Lessons Learned</t>
  </si>
  <si>
    <t>Is the performance testing (that considers and includes as appropriate life, durability, reliability) tracked for timely completion and conformance?</t>
  </si>
  <si>
    <t>Is the company privately held?</t>
  </si>
  <si>
    <t>What are your agreements with your suppliers with regard to providing service parts?  At production pricing?  How long will parts be available?</t>
  </si>
  <si>
    <t>Price</t>
  </si>
  <si>
    <t>Systems</t>
  </si>
  <si>
    <t>Quality</t>
  </si>
  <si>
    <t>Management</t>
  </si>
  <si>
    <t>Manufacturing</t>
  </si>
  <si>
    <t>Capacity</t>
  </si>
  <si>
    <t>Capability</t>
  </si>
  <si>
    <t>5S &amp; Housekeeping</t>
  </si>
  <si>
    <t>Safety</t>
  </si>
  <si>
    <t>Facility</t>
  </si>
  <si>
    <t>Tool Room</t>
  </si>
  <si>
    <t xml:space="preserve">In regard to the Company Profile:  </t>
  </si>
  <si>
    <t>Cost Control</t>
  </si>
  <si>
    <t>Does supplier work to realize production efficiencies in order to share savings with customer?</t>
  </si>
  <si>
    <t>What is the financial status of the company?</t>
  </si>
  <si>
    <t>Are there records of formal documented design reviews by the appropriate internal functions conducted at appropriate stages of design per the design plan?</t>
  </si>
  <si>
    <t>Electronic data transfer and design software is compatible or exceeds customer requirements, utilizing the latest improvements in design modeling technology</t>
  </si>
  <si>
    <t xml:space="preserve">Formal process is identified to protect pipeline supply chain (MRP, KAN BAN, etc.) and provide safety inventory.  </t>
  </si>
  <si>
    <t>Supplier has Material Identification Traceability System supported with current data.</t>
  </si>
  <si>
    <t>Supplier has capability on Change Management enforcement for entire supply chain.</t>
  </si>
  <si>
    <t>Supplier demonstrates process for Non-Conforming Material isolation, removal from pipeline and plant floor.</t>
  </si>
  <si>
    <t>Supplier has capability of retrieving current drawing revision for usage on floor inspections and specification verification.</t>
  </si>
  <si>
    <t>Supplier demonstrates understanding of quality inspection and sampling plan requirements.</t>
  </si>
  <si>
    <t>ANDON system and its application.</t>
  </si>
  <si>
    <t>Usage of statistical methods in process control systems.</t>
  </si>
  <si>
    <t xml:space="preserve">Is the company unionized? </t>
  </si>
  <si>
    <t>Tiered Supplier Management</t>
  </si>
  <si>
    <t>Does top management regularly review supplier performance? (Box Chart Type Metrics)</t>
  </si>
  <si>
    <t xml:space="preserve">What is supplier's turn around time for quoting engineering changes? </t>
  </si>
  <si>
    <t xml:space="preserve">Does supplier's capacity planning comprehend the maximum capacities of all tiered suppliers?  </t>
  </si>
  <si>
    <t>Is supplier familiar with GM Contract Terms &amp; Conditions?</t>
  </si>
  <si>
    <t>Process Flow</t>
  </si>
  <si>
    <t>Which kind of process flow is followed?</t>
  </si>
  <si>
    <t>Standardized Work</t>
  </si>
  <si>
    <t>Are Standard Operation Sheets easily accessible to the team members?</t>
  </si>
  <si>
    <t>Are Standard Operation Sheets being followed by team members &amp; audited by team leaders?</t>
  </si>
  <si>
    <t>How will additional / new business be addressed?</t>
  </si>
  <si>
    <t>Are resources available for functional / durability testing?</t>
  </si>
  <si>
    <t>Are resources available for calibration?</t>
  </si>
  <si>
    <t>Preventive Maintenance</t>
  </si>
  <si>
    <t>Workplace Organization</t>
  </si>
  <si>
    <t>Is sufficient lights &amp; air circulation available?</t>
  </si>
  <si>
    <t>Is shop floor organized to provide fatigue free operating conditions?</t>
  </si>
  <si>
    <t>Is the work place properly organized?</t>
  </si>
  <si>
    <t>Is personal safety equipment provided?</t>
  </si>
  <si>
    <t>Are employees trained on Safety / Health?</t>
  </si>
  <si>
    <t>Are Safety Audits conducted?</t>
  </si>
  <si>
    <t>Are procedures for risk assessment for high risk work activities available?</t>
  </si>
  <si>
    <t>Are procedures available to track lost workdays &amp; first aid cases?</t>
  </si>
  <si>
    <t>Are procedures available for incident &amp; near miss investigation?</t>
  </si>
  <si>
    <t>Is process to assess the subcontractor Health &amp; Safety in place?</t>
  </si>
  <si>
    <t>Has the supplier ever been prosecuted / cited by Health &amp; Safety authority?</t>
  </si>
  <si>
    <t>Are resources available to design tools &amp; gauges?</t>
  </si>
  <si>
    <t>Are resources available for re-engineering?</t>
  </si>
  <si>
    <t>Are contingency plans in place for electricity / water / compressed air supply?</t>
  </si>
  <si>
    <t>Does supplier have technology partner?</t>
  </si>
  <si>
    <t>Validation and methods for identifying and updating issues.</t>
  </si>
  <si>
    <t>Does supplier have past knowledge and use of validation plans and forms?</t>
  </si>
  <si>
    <t>Service</t>
  </si>
  <si>
    <t>Plant Utilization</t>
  </si>
  <si>
    <t>How long has the supplier been in the business that they are quoting?</t>
  </si>
  <si>
    <t>Does supplier/facility have a feed back method from management to employee?</t>
  </si>
  <si>
    <t>Does the supplier/facility have a documented procedure in place to regulate the specification controls and/or changes for OEM/Service product?</t>
  </si>
  <si>
    <t>Logistics</t>
  </si>
  <si>
    <t>Inventory Control (LIFO / FIFO), Handling, Storage, Packaging, Shipping, Experience With Sequencing</t>
  </si>
  <si>
    <t>People</t>
  </si>
  <si>
    <t>Hiring, Training, Turnover, Represented, Absenteeism</t>
  </si>
  <si>
    <t>Average employee seniority?</t>
  </si>
  <si>
    <t>Employee turnover rate?</t>
  </si>
  <si>
    <t>How does the supplier/facility deal with internal/external language barriers?</t>
  </si>
  <si>
    <t>Delivery</t>
  </si>
  <si>
    <t>Do you make premium shipments?</t>
  </si>
  <si>
    <t>What is the internal supplier/facility current PPM?</t>
  </si>
  <si>
    <t>Material</t>
  </si>
  <si>
    <t>What corrosion protection do you provide for the parts?</t>
  </si>
  <si>
    <t>Misc Questions</t>
  </si>
  <si>
    <t>Is there any pending litigation against the supplier/facility?</t>
  </si>
  <si>
    <t>Has the supplier/facility been cited and or fined for failure to comply with any state/federal regulations and or statures in the past 2 years?</t>
  </si>
  <si>
    <t xml:space="preserve">Does supplier/facility currently provide OEM automotive parts?  </t>
  </si>
  <si>
    <t>How are VOC concerns escalated through the organization to ensure efficient resolution with minimal impact to your customer?</t>
  </si>
  <si>
    <t>Is there a comprehensive employee training program?</t>
  </si>
  <si>
    <t>Do you have a process in place to handle premium shipping requests?</t>
  </si>
  <si>
    <t>Name</t>
  </si>
  <si>
    <t>Years at Company</t>
  </si>
  <si>
    <t>QA MANAGER</t>
  </si>
  <si>
    <t>PROD. CONTROL</t>
  </si>
  <si>
    <t>SALES</t>
  </si>
  <si>
    <t>OTHER</t>
  </si>
  <si>
    <t>Office</t>
  </si>
  <si>
    <t>%</t>
  </si>
  <si>
    <t>PPM</t>
  </si>
  <si>
    <t>What best describes in process material handling?</t>
  </si>
  <si>
    <t>Do the Standard Operation Sheets contain appropriate and complete information?</t>
  </si>
  <si>
    <t>What best describes operator training?</t>
  </si>
  <si>
    <t>Is capacity determined appropriately?</t>
  </si>
  <si>
    <t>Is process capability &amp; performance maintained at levels originally approved by the customer?</t>
  </si>
  <si>
    <t xml:space="preserve">Supplier demonstrates understanding of Process Validation.  </t>
  </si>
  <si>
    <t>Review material identification method used for materials in process (tagging, labeling, and traceability method).</t>
  </si>
  <si>
    <t>Supplier complies with acceptable measurement system analysis and calibration techniques.</t>
  </si>
  <si>
    <t>Does supplier track PPM level with their current customers?</t>
  </si>
  <si>
    <t>Voice of the Customer (VOC): How do you communicate customer concerns to your organization?</t>
  </si>
  <si>
    <t xml:space="preserve">Supplier demonstrates understanding of Design Validation.  </t>
  </si>
  <si>
    <t>Supplier utilizes formal layered audit process on their quality/manufacturing systems.</t>
  </si>
  <si>
    <t>Supplier utilizes formal audits focused on quality/manufacturing systems of their suppliers.</t>
  </si>
  <si>
    <t>Is skilled manpower available to carryout machineries maintenance?</t>
  </si>
  <si>
    <t>Are preventive &amp; predictive maintenance processes in place for all machineries?</t>
  </si>
  <si>
    <t>Are adequate spare parts to maintain the machineries available?</t>
  </si>
  <si>
    <t>Are preventive &amp; predictive maintenance processes in place for all tools?</t>
  </si>
  <si>
    <t>Are adequate spare parts to maintain the tools available?</t>
  </si>
  <si>
    <t>Drill Deep &amp; Wide Workshop</t>
  </si>
  <si>
    <t>PFMEA Workshop</t>
  </si>
  <si>
    <t>Error Proofing Workshop</t>
  </si>
  <si>
    <t>Label Error Proofing Workshop</t>
  </si>
  <si>
    <t>5S &amp; Visual Workplace Workshop</t>
  </si>
  <si>
    <t>Problem Solving Workshop</t>
  </si>
  <si>
    <t>Applying SPC Tools Workshop</t>
  </si>
  <si>
    <t>Job Set Up Error Proofing Workshop</t>
  </si>
  <si>
    <t>Quality System Basics Workshop</t>
  </si>
  <si>
    <t>Audits</t>
  </si>
  <si>
    <t>Process Control Plan Audit (PCPA)</t>
  </si>
  <si>
    <t>Shop Floor Excellence Audit (SFE)</t>
  </si>
  <si>
    <t>Quality Systems Basics Audit (QSB)</t>
  </si>
  <si>
    <t>Functional Supplier Assessment (FSA)</t>
  </si>
  <si>
    <t>Torque Control Assessment</t>
  </si>
  <si>
    <t>Workshops</t>
  </si>
  <si>
    <t>Escalation</t>
  </si>
  <si>
    <t>Event Driven Audits</t>
  </si>
  <si>
    <t>Management Engagement</t>
  </si>
  <si>
    <t>Controlled Shipping Level I</t>
  </si>
  <si>
    <t>Controlled Shipping Level II</t>
  </si>
  <si>
    <t>New Business Hold</t>
  </si>
  <si>
    <t>Top Focus</t>
  </si>
  <si>
    <t>Executive Champion Process</t>
  </si>
  <si>
    <t>Supplier Process Assessment Matrix (SPAM)</t>
  </si>
  <si>
    <t>Supplier Launch Day Audit (SLD)</t>
  </si>
  <si>
    <t>Shutdown/Startup Audit (SD/SU)</t>
  </si>
  <si>
    <t xml:space="preserve">SUPPLIER NAME:  </t>
  </si>
  <si>
    <t xml:space="preserve">DUNS:  </t>
  </si>
  <si>
    <t>SUPPLIER LOCATION:</t>
  </si>
  <si>
    <t xml:space="preserve">DATE OF AUDIT:   </t>
  </si>
  <si>
    <t>LEAD AUDITOR PHONE AND EMAIL:</t>
  </si>
  <si>
    <t>Global Sourcing</t>
  </si>
  <si>
    <t>TAKE-AWAYS / KEY FINDINGS / COMMENTS:</t>
  </si>
  <si>
    <t>AUDITORS NAME(S):</t>
  </si>
  <si>
    <t>Supplier experience in major OEM manufacturing.</t>
  </si>
  <si>
    <t>Does the supplier have a formalized program management team/process?</t>
  </si>
  <si>
    <t>PEOPLE / HR</t>
  </si>
  <si>
    <t>Number of engineers responsible to quality at the facility?</t>
  </si>
  <si>
    <t>Number of engineers responsible to R&amp;D at the facility?</t>
  </si>
  <si>
    <t>Phone Number</t>
  </si>
  <si>
    <t>Months in Position</t>
  </si>
  <si>
    <t>PLANT MANAGER</t>
  </si>
  <si>
    <t>PROCESS ENGR</t>
  </si>
  <si>
    <t>PRODUCT ENGR</t>
  </si>
  <si>
    <t>E-mail Address</t>
  </si>
  <si>
    <t>Total</t>
  </si>
  <si>
    <t>Hourly</t>
  </si>
  <si>
    <t>Dedicated to the Product Line</t>
  </si>
  <si>
    <t>Union Representation?</t>
  </si>
  <si>
    <t>If Yes, Expiration Date:</t>
  </si>
  <si>
    <t>Shifts</t>
  </si>
  <si>
    <t>How many shifts does the plant normally work?</t>
  </si>
  <si>
    <t>How many days does the plant normally work?</t>
  </si>
  <si>
    <t>Days</t>
  </si>
  <si>
    <t>Is local manpower available to support increased business?</t>
  </si>
  <si>
    <t>FACILITIES</t>
  </si>
  <si>
    <t>Production</t>
  </si>
  <si>
    <t>Warehouse</t>
  </si>
  <si>
    <t>Current plant utilization (percentage)?</t>
  </si>
  <si>
    <t>How much can utilization be increased by adding manpower only (percentage)?</t>
  </si>
  <si>
    <t>Implementation plan available for increased production?</t>
  </si>
  <si>
    <t>If Yes, explain:</t>
  </si>
  <si>
    <t>Capacity utilization for next 5 years:</t>
  </si>
  <si>
    <t>Year 1</t>
  </si>
  <si>
    <t>Year 2</t>
  </si>
  <si>
    <t>Year 3</t>
  </si>
  <si>
    <t>Year 4</t>
  </si>
  <si>
    <t>Year 5</t>
  </si>
  <si>
    <t>What is the standard lead time for product:</t>
  </si>
  <si>
    <t>Lead Time for PPAP</t>
  </si>
  <si>
    <t>Lead Time for Product Delivery</t>
  </si>
  <si>
    <t>What is the supplier's/facility's current PPM (Parts per Million)?</t>
  </si>
  <si>
    <t>Note: PPM = [(return+scrapped+sorts+reworks) x 1,000,000]/total volume</t>
  </si>
  <si>
    <t>Do you meet GM's standards for fire safety in your warehouses?</t>
  </si>
  <si>
    <t xml:space="preserve">Does the supplier/facility build their own tools?  </t>
  </si>
  <si>
    <t>If Yes, what percentage:</t>
  </si>
  <si>
    <t xml:space="preserve">Does the supplier/facility have the capacity to build?  </t>
  </si>
  <si>
    <t>COMMERCIAL</t>
  </si>
  <si>
    <t>What type of products does the supplier/facility manufacture?</t>
  </si>
  <si>
    <t>Specify other manufacturing location available for type of product:</t>
  </si>
  <si>
    <t>Has the supplier/facility been cited and/or fined for failure to comply with any state/federal regulations and/or statutes in the past 2 years?</t>
  </si>
  <si>
    <t>Is the company anticipating a change in ownership in the next 3 years?</t>
  </si>
  <si>
    <t>LOGISTICS</t>
  </si>
  <si>
    <t>How does the supplier/facility currently deliver product?</t>
  </si>
  <si>
    <t>How often do you have to make premium shipments?</t>
  </si>
  <si>
    <t>Capable of electronic data transfer (EDI)?</t>
  </si>
  <si>
    <t>How many days of finished product inventory is on hand?</t>
  </si>
  <si>
    <t>Average</t>
  </si>
  <si>
    <t>Target</t>
  </si>
  <si>
    <t>Is there more than one or two shifts of in process material in the plant?</t>
  </si>
  <si>
    <t>SPO</t>
  </si>
  <si>
    <t>Does the supplier/facility currently export product?</t>
  </si>
  <si>
    <t>Prototype Fabrication Capability</t>
  </si>
  <si>
    <t>Prototype fabrication capability in house or outsourced.</t>
  </si>
  <si>
    <t>Does supplier have SLA/SLS capability? Outsourced?</t>
  </si>
  <si>
    <t>Total Points</t>
  </si>
  <si>
    <t>Possible Risk Points</t>
  </si>
  <si>
    <t>Manufacturing Risk</t>
  </si>
  <si>
    <t>Quality Risk</t>
  </si>
  <si>
    <t>Service Risk</t>
  </si>
  <si>
    <t>Technology Risk</t>
  </si>
  <si>
    <t>Price Risk</t>
  </si>
  <si>
    <t>Ratios</t>
  </si>
  <si>
    <t>Finance Books</t>
  </si>
  <si>
    <t>Employee Involvement</t>
  </si>
  <si>
    <t>&lt; 25% Risk is Green, &gt;=25% to 58% is Yellow and &gt;=58% is Red</t>
  </si>
  <si>
    <t>&lt; 25% Risk is Green, &gt;=25% to 55% is Yellow and &gt;=55% is Red</t>
  </si>
  <si>
    <t>&lt; 25% Risk is Green, &gt;=25% to 46% is Yellow and &gt;=46% is Red</t>
  </si>
  <si>
    <t>&lt; 25% Risk is Green, &gt;=25% to 52% is Yellow and &gt;=52% is Red</t>
  </si>
  <si>
    <t xml:space="preserve">Does the supplier/facility refurbish tools in-house?  </t>
  </si>
  <si>
    <t>Are adequate resources available for tools / gauges / molds fabrication?</t>
  </si>
  <si>
    <t>Is skilled manpower available to carryout tools / dies / molds maintenance?</t>
  </si>
  <si>
    <t>Does the facility currently have the ability to pick, pack and ship products to GMSPO customers?</t>
  </si>
  <si>
    <t>Are finished goods warehoused at this facility?</t>
  </si>
  <si>
    <t>If no, where are finished goods warehoused?            Explain</t>
  </si>
  <si>
    <r>
      <t>(shrink wrap, unitized box, bulk, etc.)</t>
    </r>
    <r>
      <rPr>
        <sz val="11"/>
        <rFont val="Arial"/>
        <family val="2"/>
      </rPr>
      <t xml:space="preserve"> </t>
    </r>
  </si>
  <si>
    <t>What type of packaging &amp; labeling are currently utilized?</t>
  </si>
  <si>
    <t>Has there been any major recordables within the last 5 years?</t>
  </si>
  <si>
    <t>Does supplier have design evaluation tools,  ie. FEA, HALT…?</t>
  </si>
  <si>
    <t>Supplier is capable of supporting a 18 month or less development schedule.</t>
  </si>
  <si>
    <t>Are there relevant business arrangements with other suppliers?  (JV, Alliance Partners, Co-Development, Shared Patents, etc)?</t>
  </si>
  <si>
    <t>What are your payment terms and conditions for tier 2 suppliers?  (ex. MNS2 - MNS2 denotes payment on the 2nd day of the 2nd month after receipt of goods)?</t>
  </si>
  <si>
    <t>Does supplier have change management process that addresses cost management of  engineering changes   (VA/VE, Management and Manufacturing Review)?</t>
  </si>
  <si>
    <t>Are finances properly tracked to ensure a continuous flow of raw material?</t>
  </si>
  <si>
    <t>Are accounts payable and receivable properly monitored to ensure a stable business environment?</t>
  </si>
  <si>
    <t>What is the Debt/Equity ratio?</t>
  </si>
  <si>
    <t>What is the inventory turn?</t>
  </si>
  <si>
    <t>What is the trend of CAGR (Compounded Annual Growth Rate)?</t>
  </si>
  <si>
    <t>What is the health of Operating Cash Flow?</t>
  </si>
  <si>
    <t>Number of individuals dedicated to Aftersales service at the facility?</t>
  </si>
  <si>
    <t>What is the supplier/facility current inventory management system, describe:</t>
  </si>
  <si>
    <t>Specify countries where supplier/facility is delivering orders:</t>
  </si>
  <si>
    <t>Supplier demonstrates effective use of PFMEA: quantifies risk, identifies special characteristics for use in Control Plan, takes action to reduce RPNs; uses AIAG/QSB criteria to calculate RPNs</t>
  </si>
  <si>
    <t>Supplier is familiar with US AIAG manufacturing standards e.g. MSA, SPC, APQP, FMEA, PPAP</t>
  </si>
  <si>
    <t>Supplier has an effective employee suggestion program; metrics include no. suggestions/employee/year, percent suggestions implemented by year, improvement in rate of employee suggestions submitted per year, improvement in rate of suggestions implemented per year</t>
  </si>
  <si>
    <t>What is the suppliers current on time delivery percentage for service parts?</t>
  </si>
  <si>
    <t>What is the % of Business supplying to OE and Aftersales?</t>
  </si>
  <si>
    <t>OE %:                           Aftersales %:</t>
  </si>
  <si>
    <t>CEO / President</t>
  </si>
  <si>
    <t>Number of engineers responsible to production at the facility?</t>
  </si>
  <si>
    <t>Impact of quoted business on plant utilization (percentage)?</t>
  </si>
  <si>
    <t>Does the supplier/facility have TS16949 Certificate?</t>
  </si>
  <si>
    <t xml:space="preserve">If no TS16949 certificate, status of TS planned?  </t>
  </si>
  <si>
    <t>When?_______________________Status posted in GQTS - Supplier Certification? Yes / No</t>
  </si>
  <si>
    <t>Years</t>
  </si>
  <si>
    <t>Is there any pending litigation (Legal actions) against the supplier/facility?</t>
  </si>
  <si>
    <t>Has the supplier/facility had a judgment against them in the past 2 years?</t>
  </si>
  <si>
    <t>Is the supplier currently sequencing product for an assembly plant?</t>
  </si>
  <si>
    <t>If yes, list software and explain:</t>
  </si>
  <si>
    <t>For SPO, does the supplier have capability to ship direct to the dealer?</t>
  </si>
  <si>
    <t>5   Number of Employees at facility?</t>
  </si>
  <si>
    <t>6   Average employee seniority (in years)?</t>
  </si>
  <si>
    <t>7   Employee turnover rate (percentage)?</t>
  </si>
  <si>
    <t>9a</t>
  </si>
  <si>
    <t>Score</t>
  </si>
  <si>
    <t>Threshold</t>
  </si>
  <si>
    <t xml:space="preserve"> What best represents the suppliers process?</t>
  </si>
  <si>
    <t>Incoming Material Handling System is present (proper tagging, material testing, documentation).</t>
  </si>
  <si>
    <t>Supplier demonstrates  adherence to control plan.</t>
  </si>
  <si>
    <t>There is linkage between the design record, PFMEA, Control Plan and Operator Instructions, e.g. special characteristics are identified by supplier, effective and understandable controls are specified for affected operators use</t>
  </si>
  <si>
    <t>Does the supplier currently export product</t>
  </si>
  <si>
    <t>Are employees encouraged to get involved in problem solving workshops</t>
  </si>
  <si>
    <t>Are employees recognized for their achievements</t>
  </si>
  <si>
    <t>Are team meeting areas available, and are performance charts displayed in the area</t>
  </si>
  <si>
    <t>Does the supplier support extra-curricular activities, viz. picnics, sports, social service</t>
  </si>
  <si>
    <t>Top summary : Global OE / SPO High Volume Service Parts &amp; Accessories</t>
  </si>
  <si>
    <t>&lt; 25% Risk is Green, &gt;=25% to 60% is Yellow and &gt;=60% is Red</t>
  </si>
  <si>
    <t>&lt; 30% Risk is Green, &gt;=30% to 65% is Yellow and &gt;=65% is Red</t>
  </si>
  <si>
    <t>&lt; 30% Risk is Green, &gt;=30% to 63% is Yellow and &gt;=63% is Red</t>
  </si>
  <si>
    <t>&lt; 30% Risk is Green, &gt;=30% to 60% is Yellow and &gt;=60% is Red</t>
  </si>
  <si>
    <t>&lt; 30% Risk is Green, &gt;=30% to 57% is Yellow and &gt;=57% is Red</t>
  </si>
  <si>
    <t>&lt; 30% Risk is Green, &gt;=30% to 70% is Yellow and &gt;=70% is Red</t>
  </si>
  <si>
    <t>RECOMMENDED SQ TOOLS FOR FURTHER SUPPLER DEVELOPMENT:</t>
  </si>
  <si>
    <t>Position</t>
  </si>
  <si>
    <t>&lt; 38% Risk is Green, &gt;=38% to 70% is Yellow and &gt;=70% is Red</t>
  </si>
  <si>
    <t>&lt; 40% Risk is Green, &gt;=40% to 70% is Yellow and &gt;=70% is Red</t>
  </si>
  <si>
    <t>SERVICE / SHIPPING</t>
  </si>
  <si>
    <t>MATERIAL MGMT</t>
  </si>
  <si>
    <t>Does the facility have the ability to produce service part labels on site?</t>
  </si>
  <si>
    <t>Are parts, tools &amp; equipment arranged in fixed location?</t>
  </si>
  <si>
    <t>Does the facility have a robust plan to cover absenteeism?</t>
  </si>
  <si>
    <t>Are design documents and data reviewed and approved by authorized personnel prior to issue?</t>
  </si>
  <si>
    <t>Does supplier have documented evidence of lessons learned?</t>
  </si>
  <si>
    <t>Does supplier/facility possess packaging capabilities in house?</t>
  </si>
  <si>
    <t>Company Ownership</t>
  </si>
  <si>
    <t>Does the supplier have a process in place to ensure compliance with the global Sullivan principles?</t>
  </si>
  <si>
    <t>Does the supplier have a process in place to ensure compliance with Secure Data Management to ensure confidential treatment of GM information and documentation?</t>
  </si>
  <si>
    <t>Middle summary: SPO Service Parts, Accessories &amp; IAM Safety components - Low Volume</t>
  </si>
  <si>
    <t>Bottom summary: SPO Service Parts, Accessories &amp;  IAM Non Safety components - Low Volume</t>
  </si>
  <si>
    <t xml:space="preserve">GLOBAL PURCHASING AND SUPPLY CHAIN
POTENTIAL SUPPLIER ASSESSMENT AUDIT (PSA)
</t>
  </si>
</sst>
</file>

<file path=xl/styles.xml><?xml version="1.0" encoding="utf-8"?>
<styleSheet xmlns="http://schemas.openxmlformats.org/spreadsheetml/2006/main">
  <numFmts count="3">
    <numFmt numFmtId="164" formatCode="000000000"/>
    <numFmt numFmtId="165" formatCode="mmmm\ d\,\ yyyy"/>
    <numFmt numFmtId="166" formatCode="0.0%"/>
  </numFmts>
  <fonts count="34">
    <font>
      <sz val="10"/>
      <name val="Arial"/>
    </font>
    <font>
      <sz val="10"/>
      <name val="Arial"/>
      <family val="2"/>
    </font>
    <font>
      <b/>
      <sz val="10"/>
      <name val="Arial"/>
      <family val="2"/>
    </font>
    <font>
      <b/>
      <sz val="12"/>
      <name val="Arial"/>
      <family val="2"/>
    </font>
    <font>
      <b/>
      <sz val="18"/>
      <name val="Arial"/>
      <family val="2"/>
    </font>
    <font>
      <sz val="12"/>
      <name val="Arial"/>
      <family val="2"/>
    </font>
    <font>
      <sz val="10"/>
      <name val="Arial"/>
      <family val="2"/>
    </font>
    <font>
      <sz val="8"/>
      <name val="Tahoma"/>
      <family val="2"/>
    </font>
    <font>
      <sz val="20"/>
      <color indexed="9"/>
      <name val="Arial"/>
      <family val="2"/>
    </font>
    <font>
      <sz val="9"/>
      <name val="Arial"/>
      <family val="2"/>
    </font>
    <font>
      <b/>
      <sz val="9"/>
      <name val="Arial"/>
      <family val="2"/>
    </font>
    <font>
      <sz val="8"/>
      <name val="Arial"/>
      <family val="2"/>
    </font>
    <font>
      <b/>
      <sz val="8"/>
      <name val="Arial"/>
      <family val="2"/>
    </font>
    <font>
      <u/>
      <sz val="7.5"/>
      <color indexed="12"/>
      <name val="Arial"/>
      <family val="2"/>
    </font>
    <font>
      <sz val="10"/>
      <color indexed="10"/>
      <name val="Arial"/>
      <family val="2"/>
    </font>
    <font>
      <sz val="6"/>
      <name val="Arial"/>
      <family val="2"/>
    </font>
    <font>
      <b/>
      <i/>
      <sz val="10"/>
      <name val="Arial"/>
      <family val="2"/>
    </font>
    <font>
      <sz val="14"/>
      <color indexed="9"/>
      <name val="Arial"/>
      <family val="2"/>
    </font>
    <font>
      <sz val="16"/>
      <name val="Arial"/>
      <family val="2"/>
    </font>
    <font>
      <i/>
      <sz val="10"/>
      <name val="Arial"/>
      <family val="2"/>
    </font>
    <font>
      <b/>
      <sz val="8"/>
      <color indexed="81"/>
      <name val="Tahoma"/>
      <family val="2"/>
    </font>
    <font>
      <sz val="8"/>
      <color indexed="81"/>
      <name val="Tahoma"/>
      <family val="2"/>
    </font>
    <font>
      <sz val="14"/>
      <name val="Arial"/>
      <family val="2"/>
    </font>
    <font>
      <b/>
      <i/>
      <sz val="16"/>
      <name val="Arial"/>
      <family val="2"/>
    </font>
    <font>
      <sz val="16"/>
      <color indexed="9"/>
      <name val="Arial"/>
      <family val="2"/>
    </font>
    <font>
      <sz val="10"/>
      <color indexed="9"/>
      <name val="Arial"/>
      <family val="2"/>
    </font>
    <font>
      <b/>
      <sz val="14"/>
      <name val="Arial"/>
      <family val="2"/>
    </font>
    <font>
      <sz val="11"/>
      <name val="Arial"/>
      <family val="2"/>
    </font>
    <font>
      <sz val="11"/>
      <name val="Arial"/>
      <family val="2"/>
    </font>
    <font>
      <sz val="10"/>
      <color indexed="8"/>
      <name val="Arial"/>
      <family val="2"/>
    </font>
    <font>
      <sz val="18"/>
      <name val="Arial"/>
      <family val="2"/>
    </font>
    <font>
      <b/>
      <sz val="8"/>
      <name val="Arial"/>
      <family val="2"/>
    </font>
    <font>
      <b/>
      <sz val="20"/>
      <name val="Arial"/>
      <family val="2"/>
    </font>
    <font>
      <b/>
      <sz val="11"/>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indexed="10"/>
        <bgColor indexed="64"/>
      </patternFill>
    </fill>
    <fill>
      <patternFill patternType="solid">
        <fgColor indexed="8"/>
        <bgColor indexed="64"/>
      </patternFill>
    </fill>
    <fill>
      <patternFill patternType="solid">
        <fgColor indexed="13"/>
        <bgColor indexed="64"/>
      </patternFill>
    </fill>
    <fill>
      <patternFill patternType="solid">
        <fgColor indexed="41"/>
        <bgColor indexed="64"/>
      </patternFill>
    </fill>
    <fill>
      <patternFill patternType="solid">
        <fgColor indexed="12"/>
        <bgColor indexed="64"/>
      </patternFill>
    </fill>
  </fills>
  <borders count="62">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22"/>
      </left>
      <right style="thin">
        <color indexed="22"/>
      </right>
      <top/>
      <bottom style="thin">
        <color indexed="22"/>
      </bottom>
      <diagonal/>
    </border>
    <border>
      <left/>
      <right/>
      <top style="thin">
        <color indexed="64"/>
      </top>
      <bottom style="thin">
        <color indexed="64"/>
      </bottom>
      <diagonal/>
    </border>
    <border>
      <left/>
      <right/>
      <top style="thin">
        <color indexed="22"/>
      </top>
      <bottom style="thin">
        <color indexed="64"/>
      </bottom>
      <diagonal/>
    </border>
    <border>
      <left/>
      <right/>
      <top/>
      <bottom style="thin">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22"/>
      </right>
      <top style="thin">
        <color indexed="22"/>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22"/>
      </right>
      <top style="thin">
        <color indexed="64"/>
      </top>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22"/>
      </right>
      <top style="thin">
        <color indexed="64"/>
      </top>
      <bottom style="thin">
        <color indexed="22"/>
      </bottom>
      <diagonal/>
    </border>
    <border>
      <left style="medium">
        <color indexed="64"/>
      </left>
      <right/>
      <top style="thin">
        <color indexed="64"/>
      </top>
      <bottom style="thin">
        <color indexed="64"/>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style="thin">
        <color indexed="64"/>
      </right>
      <top style="medium">
        <color indexed="64"/>
      </top>
      <bottom style="thin">
        <color indexed="64"/>
      </bottom>
      <diagonal/>
    </border>
    <border>
      <left/>
      <right style="thin">
        <color indexed="22"/>
      </right>
      <top/>
      <bottom/>
      <diagonal/>
    </border>
    <border>
      <left style="thin">
        <color indexed="22"/>
      </left>
      <right/>
      <top style="thin">
        <color indexed="22"/>
      </top>
      <bottom style="thin">
        <color indexed="64"/>
      </bottom>
      <diagonal/>
    </border>
    <border>
      <left/>
      <right style="thin">
        <color indexed="22"/>
      </right>
      <top style="thin">
        <color indexed="22"/>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s>
  <cellStyleXfs count="2">
    <xf numFmtId="0" fontId="0" fillId="0" borderId="0"/>
    <xf numFmtId="0" fontId="13" fillId="0" borderId="0" applyNumberFormat="0" applyFill="0" applyBorder="0" applyAlignment="0" applyProtection="0">
      <alignment vertical="top"/>
      <protection locked="0"/>
    </xf>
  </cellStyleXfs>
  <cellXfs count="522">
    <xf numFmtId="0" fontId="0" fillId="0" borderId="0" xfId="0"/>
    <xf numFmtId="0" fontId="0" fillId="0" borderId="0" xfId="0" applyAlignment="1">
      <alignment horizontal="center"/>
    </xf>
    <xf numFmtId="0" fontId="0" fillId="2" borderId="0" xfId="0" applyFill="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5" fillId="0" borderId="0" xfId="0" applyFont="1"/>
    <xf numFmtId="0" fontId="0" fillId="2" borderId="0" xfId="0" applyFill="1" applyAlignment="1">
      <alignment horizontal="right"/>
    </xf>
    <xf numFmtId="0" fontId="5" fillId="2" borderId="0" xfId="0" applyFont="1" applyFill="1" applyAlignment="1"/>
    <xf numFmtId="0" fontId="5" fillId="0" borderId="0" xfId="0" applyFont="1" applyAlignment="1"/>
    <xf numFmtId="0" fontId="5" fillId="2" borderId="0" xfId="0" applyFont="1" applyFill="1" applyBorder="1" applyAlignment="1">
      <alignment horizontal="center"/>
    </xf>
    <xf numFmtId="0" fontId="5" fillId="0" borderId="0" xfId="0" applyFont="1" applyBorder="1"/>
    <xf numFmtId="0" fontId="0" fillId="0" borderId="0" xfId="0" applyBorder="1" applyAlignment="1">
      <alignment wrapText="1"/>
    </xf>
    <xf numFmtId="0" fontId="4" fillId="2" borderId="0" xfId="0" applyFont="1" applyFill="1" applyAlignment="1">
      <alignment horizontal="center"/>
    </xf>
    <xf numFmtId="0" fontId="0" fillId="2" borderId="0" xfId="0" applyFill="1" applyAlignment="1">
      <alignment wrapText="1"/>
    </xf>
    <xf numFmtId="0" fontId="0" fillId="0" borderId="0" xfId="0" applyAlignment="1">
      <alignment wrapText="1"/>
    </xf>
    <xf numFmtId="0" fontId="0" fillId="0" borderId="2" xfId="0" applyBorder="1" applyAlignment="1">
      <alignment vertical="top" wrapText="1"/>
    </xf>
    <xf numFmtId="0" fontId="11" fillId="0" borderId="0" xfId="0" applyFont="1" applyAlignment="1">
      <alignment wrapText="1"/>
    </xf>
    <xf numFmtId="0" fontId="11" fillId="2" borderId="0" xfId="0" applyFont="1" applyFill="1" applyAlignment="1">
      <alignment horizontal="center" wrapText="1"/>
    </xf>
    <xf numFmtId="0" fontId="11" fillId="2" borderId="0" xfId="0" applyFont="1" applyFill="1" applyAlignment="1">
      <alignment wrapText="1"/>
    </xf>
    <xf numFmtId="0" fontId="11" fillId="0" borderId="0" xfId="0" applyFont="1" applyAlignment="1">
      <alignment horizontal="center" wrapText="1"/>
    </xf>
    <xf numFmtId="0" fontId="0" fillId="0" borderId="2" xfId="0" applyBorder="1" applyAlignment="1">
      <alignment wrapText="1"/>
    </xf>
    <xf numFmtId="0" fontId="0" fillId="0" borderId="4" xfId="0" applyBorder="1" applyAlignment="1">
      <alignment wrapText="1"/>
    </xf>
    <xf numFmtId="0" fontId="12" fillId="2" borderId="3" xfId="0" applyFont="1" applyFill="1" applyBorder="1" applyAlignment="1">
      <alignment horizontal="left" vertical="top" wrapText="1"/>
    </xf>
    <xf numFmtId="0" fontId="12" fillId="0" borderId="0" xfId="0" applyFont="1" applyAlignment="1">
      <alignment vertical="center"/>
    </xf>
    <xf numFmtId="0" fontId="12" fillId="3" borderId="0" xfId="0" applyFont="1" applyFill="1" applyAlignment="1">
      <alignment vertical="center" wrapText="1"/>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1" fillId="2" borderId="2" xfId="0" applyFont="1" applyFill="1" applyBorder="1" applyAlignment="1">
      <alignment horizontal="center" vertical="top" wrapText="1"/>
    </xf>
    <xf numFmtId="0" fontId="0" fillId="0" borderId="2" xfId="0" applyBorder="1" applyAlignment="1">
      <alignment horizontal="center" vertical="top" wrapText="1"/>
    </xf>
    <xf numFmtId="0" fontId="0" fillId="4" borderId="0" xfId="0" applyFill="1" applyAlignment="1"/>
    <xf numFmtId="0" fontId="0" fillId="4" borderId="0" xfId="0" applyFill="1" applyAlignment="1">
      <alignment wrapText="1"/>
    </xf>
    <xf numFmtId="0" fontId="0" fillId="0" borderId="0" xfId="0" applyAlignment="1">
      <alignment horizontal="center" wrapText="1"/>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9" fillId="0" borderId="2" xfId="0" applyFont="1" applyFill="1" applyBorder="1" applyAlignment="1">
      <alignment wrapText="1"/>
    </xf>
    <xf numFmtId="0" fontId="14" fillId="5" borderId="0" xfId="0" applyFont="1" applyFill="1"/>
    <xf numFmtId="0" fontId="6" fillId="5" borderId="0" xfId="0" applyFont="1" applyFill="1"/>
    <xf numFmtId="0" fontId="0" fillId="0" borderId="2" xfId="0" applyFill="1" applyBorder="1" applyAlignment="1">
      <alignment wrapText="1"/>
    </xf>
    <xf numFmtId="0" fontId="0" fillId="0" borderId="3" xfId="0" applyFill="1" applyBorder="1" applyAlignment="1">
      <alignment horizontal="center"/>
    </xf>
    <xf numFmtId="0" fontId="0" fillId="0" borderId="2" xfId="0" applyFill="1" applyBorder="1" applyAlignment="1">
      <alignment horizontal="center"/>
    </xf>
    <xf numFmtId="0" fontId="0" fillId="0" borderId="4" xfId="0" applyFill="1" applyBorder="1" applyAlignment="1">
      <alignment horizontal="center"/>
    </xf>
    <xf numFmtId="0" fontId="0" fillId="0" borderId="0" xfId="0" applyFill="1"/>
    <xf numFmtId="0" fontId="9" fillId="0" borderId="2" xfId="0" applyFont="1" applyFill="1" applyBorder="1"/>
    <xf numFmtId="0" fontId="9" fillId="0" borderId="4" xfId="0" applyFont="1" applyFill="1" applyBorder="1"/>
    <xf numFmtId="0" fontId="0" fillId="2" borderId="6" xfId="0" applyFill="1" applyBorder="1" applyAlignment="1">
      <alignment horizontal="center"/>
    </xf>
    <xf numFmtId="0" fontId="0" fillId="2" borderId="7" xfId="0" applyFill="1" applyBorder="1" applyAlignment="1">
      <alignment horizont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8" xfId="0" applyFill="1" applyBorder="1" applyAlignment="1">
      <alignment wrapText="1"/>
    </xf>
    <xf numFmtId="0" fontId="0" fillId="0" borderId="8" xfId="0" applyFill="1" applyBorder="1" applyAlignment="1">
      <alignment horizontal="center" vertical="center"/>
    </xf>
    <xf numFmtId="0" fontId="0" fillId="0" borderId="8" xfId="0" applyFill="1" applyBorder="1" applyAlignment="1">
      <alignment horizontal="center" vertical="center" wrapText="1"/>
    </xf>
    <xf numFmtId="0" fontId="0" fillId="0" borderId="8" xfId="0" applyFill="1" applyBorder="1"/>
    <xf numFmtId="0" fontId="0" fillId="0" borderId="0" xfId="0" applyFill="1" applyBorder="1" applyAlignment="1">
      <alignment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9" fillId="0" borderId="0" xfId="0" applyFont="1" applyFill="1" applyBorder="1" applyAlignment="1">
      <alignment vertical="center"/>
    </xf>
    <xf numFmtId="0" fontId="0" fillId="0" borderId="0" xfId="0" applyFill="1" applyBorder="1" applyAlignment="1">
      <alignment horizontal="center" vertical="center" wrapText="1"/>
    </xf>
    <xf numFmtId="0" fontId="0" fillId="0" borderId="0" xfId="0" applyFill="1" applyBorder="1"/>
    <xf numFmtId="0" fontId="11" fillId="0" borderId="0" xfId="0" applyFont="1" applyFill="1" applyBorder="1" applyAlignment="1">
      <alignment horizontal="center" vertical="top" wrapText="1"/>
    </xf>
    <xf numFmtId="0" fontId="11" fillId="0" borderId="0" xfId="0" applyFont="1" applyFill="1" applyBorder="1" applyAlignment="1">
      <alignment horizontal="center" wrapText="1"/>
    </xf>
    <xf numFmtId="0" fontId="0" fillId="0" borderId="0" xfId="0" applyFill="1" applyBorder="1" applyAlignment="1">
      <alignment vertical="top" wrapText="1"/>
    </xf>
    <xf numFmtId="0" fontId="0" fillId="0" borderId="0" xfId="0" applyFill="1" applyBorder="1" applyAlignment="1">
      <alignment horizontal="center"/>
    </xf>
    <xf numFmtId="0" fontId="0" fillId="0" borderId="0" xfId="0" applyFill="1" applyBorder="1" applyAlignment="1">
      <alignment horizontal="center"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Border="1"/>
    <xf numFmtId="0" fontId="12" fillId="3" borderId="9" xfId="0" applyFont="1" applyFill="1" applyBorder="1" applyAlignment="1">
      <alignment horizontal="center" vertical="center" wrapText="1"/>
    </xf>
    <xf numFmtId="0" fontId="9" fillId="0" borderId="10" xfId="0" applyFont="1" applyFill="1" applyBorder="1" applyAlignment="1">
      <alignment vertical="center"/>
    </xf>
    <xf numFmtId="0" fontId="9" fillId="0" borderId="11" xfId="0" applyFont="1" applyFill="1" applyBorder="1" applyAlignment="1">
      <alignment vertical="center"/>
    </xf>
    <xf numFmtId="0" fontId="4" fillId="0" borderId="0" xfId="0" applyFont="1" applyFill="1" applyBorder="1" applyAlignment="1">
      <alignment horizontal="center"/>
    </xf>
    <xf numFmtId="0" fontId="0" fillId="0" borderId="0" xfId="0" applyFill="1" applyBorder="1" applyAlignment="1"/>
    <xf numFmtId="0" fontId="12" fillId="0" borderId="0" xfId="0" applyFont="1" applyFill="1" applyBorder="1" applyAlignment="1">
      <alignment horizontal="center" vertical="center"/>
    </xf>
    <xf numFmtId="0" fontId="15" fillId="0" borderId="2" xfId="0" applyFont="1" applyFill="1" applyBorder="1" applyAlignment="1">
      <alignment horizontal="left" wrapText="1"/>
    </xf>
    <xf numFmtId="0" fontId="9" fillId="0" borderId="4" xfId="0" applyFont="1" applyFill="1" applyBorder="1" applyAlignment="1">
      <alignment wrapText="1"/>
    </xf>
    <xf numFmtId="0" fontId="9" fillId="0" borderId="3" xfId="0" applyFont="1" applyFill="1" applyBorder="1" applyAlignment="1">
      <alignment wrapText="1"/>
    </xf>
    <xf numFmtId="0" fontId="6" fillId="0" borderId="2" xfId="0" applyFont="1" applyFill="1" applyBorder="1" applyAlignment="1">
      <alignment horizontal="center"/>
    </xf>
    <xf numFmtId="0" fontId="9" fillId="0" borderId="3" xfId="0" applyFont="1" applyBorder="1"/>
    <xf numFmtId="0" fontId="11" fillId="0" borderId="3" xfId="0" applyFont="1" applyBorder="1" applyAlignment="1">
      <alignment horizontal="center" wrapText="1"/>
    </xf>
    <xf numFmtId="0" fontId="12" fillId="3" borderId="9" xfId="0" applyFont="1" applyFill="1" applyBorder="1" applyAlignment="1">
      <alignment horizontal="center" vertical="center"/>
    </xf>
    <xf numFmtId="0" fontId="12" fillId="0" borderId="0" xfId="0" applyFont="1" applyBorder="1" applyAlignment="1">
      <alignment vertical="center"/>
    </xf>
    <xf numFmtId="0" fontId="6" fillId="0" borderId="0" xfId="0" applyFont="1" applyAlignment="1">
      <alignment horizontal="center"/>
    </xf>
    <xf numFmtId="0" fontId="9" fillId="0" borderId="0" xfId="0" applyFont="1" applyFill="1" applyBorder="1" applyAlignment="1">
      <alignment wrapText="1"/>
    </xf>
    <xf numFmtId="0" fontId="0" fillId="0" borderId="6" xfId="0" applyFill="1" applyBorder="1" applyAlignment="1">
      <alignment horizontal="center"/>
    </xf>
    <xf numFmtId="0" fontId="9" fillId="0" borderId="7" xfId="0" applyFont="1" applyFill="1" applyBorder="1" applyAlignment="1">
      <alignment wrapText="1"/>
    </xf>
    <xf numFmtId="0" fontId="9" fillId="0" borderId="12" xfId="0" applyFont="1" applyFill="1" applyBorder="1" applyAlignment="1">
      <alignment wrapText="1"/>
    </xf>
    <xf numFmtId="0" fontId="9" fillId="0" borderId="3" xfId="0" applyFont="1" applyFill="1" applyBorder="1"/>
    <xf numFmtId="0" fontId="6" fillId="0" borderId="4" xfId="0" applyFont="1" applyFill="1" applyBorder="1" applyAlignment="1">
      <alignment horizontal="center"/>
    </xf>
    <xf numFmtId="0" fontId="6" fillId="0" borderId="4" xfId="0" applyFont="1" applyFill="1" applyBorder="1" applyAlignment="1">
      <alignment horizontal="left" vertical="top" wrapText="1"/>
    </xf>
    <xf numFmtId="0" fontId="9" fillId="0" borderId="13" xfId="0" applyFont="1" applyFill="1" applyBorder="1" applyAlignment="1">
      <alignment vertical="center" wrapText="1"/>
    </xf>
    <xf numFmtId="0" fontId="9" fillId="0" borderId="10" xfId="0" applyFont="1" applyFill="1" applyBorder="1" applyAlignment="1">
      <alignment vertical="center" wrapText="1"/>
    </xf>
    <xf numFmtId="0" fontId="9" fillId="0" borderId="11" xfId="0" applyFont="1" applyFill="1" applyBorder="1" applyAlignment="1">
      <alignment vertical="center" wrapText="1"/>
    </xf>
    <xf numFmtId="0" fontId="9" fillId="0" borderId="9" xfId="0" applyFont="1" applyFill="1" applyBorder="1" applyAlignment="1">
      <alignment vertical="center" wrapText="1"/>
    </xf>
    <xf numFmtId="0" fontId="2" fillId="0" borderId="0" xfId="0" applyFont="1" applyAlignment="1">
      <alignment horizontal="center" vertical="top" wrapText="1"/>
    </xf>
    <xf numFmtId="0" fontId="0" fillId="2" borderId="0" xfId="0" applyFill="1"/>
    <xf numFmtId="0" fontId="18" fillId="0" borderId="0" xfId="0" applyFont="1" applyBorder="1"/>
    <xf numFmtId="0" fontId="23" fillId="0" borderId="0" xfId="0" applyFont="1" applyBorder="1" applyAlignment="1">
      <alignment horizontal="left" vertical="center"/>
    </xf>
    <xf numFmtId="0" fontId="18" fillId="0" borderId="0" xfId="0" applyFont="1" applyAlignment="1">
      <alignment vertical="center"/>
    </xf>
    <xf numFmtId="0" fontId="18" fillId="0" borderId="0" xfId="0" applyFont="1" applyBorder="1" applyAlignment="1">
      <alignment vertical="center"/>
    </xf>
    <xf numFmtId="0" fontId="23" fillId="0" borderId="14" xfId="0" applyFont="1" applyBorder="1" applyAlignment="1">
      <alignment horizontal="left" vertical="center"/>
    </xf>
    <xf numFmtId="0" fontId="18" fillId="0" borderId="14" xfId="0" applyFont="1" applyBorder="1" applyAlignment="1">
      <alignment vertical="center"/>
    </xf>
    <xf numFmtId="49" fontId="0" fillId="0" borderId="15" xfId="0" applyNumberFormat="1" applyBorder="1" applyAlignment="1">
      <alignment horizontal="left" vertical="center" wrapText="1"/>
    </xf>
    <xf numFmtId="164" fontId="0" fillId="0" borderId="16" xfId="0" applyNumberFormat="1" applyBorder="1" applyAlignment="1">
      <alignment horizontal="left" vertical="center" wrapText="1"/>
    </xf>
    <xf numFmtId="165" fontId="0" fillId="0" borderId="16" xfId="0" applyNumberFormat="1" applyBorder="1" applyAlignment="1">
      <alignment horizontal="left" vertical="center" wrapText="1"/>
    </xf>
    <xf numFmtId="0" fontId="2" fillId="2" borderId="17" xfId="0" applyFont="1" applyFill="1" applyBorder="1" applyAlignment="1">
      <alignment horizontal="left" vertical="center"/>
    </xf>
    <xf numFmtId="0" fontId="2" fillId="2" borderId="14" xfId="0" applyFont="1" applyFill="1" applyBorder="1" applyAlignment="1">
      <alignment vertical="center"/>
    </xf>
    <xf numFmtId="0" fontId="6" fillId="0" borderId="18" xfId="0" applyFont="1" applyBorder="1" applyAlignment="1">
      <alignment vertical="center"/>
    </xf>
    <xf numFmtId="0" fontId="0" fillId="0" borderId="19" xfId="0" applyNumberFormat="1" applyBorder="1" applyAlignment="1">
      <alignment horizontal="center" vertical="center" wrapText="1"/>
    </xf>
    <xf numFmtId="0" fontId="22" fillId="0" borderId="0" xfId="0" applyFont="1" applyBorder="1" applyAlignment="1">
      <alignment horizontal="right"/>
    </xf>
    <xf numFmtId="0" fontId="0" fillId="0" borderId="20" xfId="0" applyBorder="1" applyAlignment="1">
      <alignment vertical="center"/>
    </xf>
    <xf numFmtId="0" fontId="0" fillId="0" borderId="20"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2" fillId="3" borderId="5" xfId="0" applyFont="1" applyFill="1" applyBorder="1" applyAlignment="1">
      <alignment horizontal="center" vertical="top" wrapText="1"/>
    </xf>
    <xf numFmtId="0" fontId="27" fillId="6" borderId="20" xfId="0" applyFont="1" applyFill="1" applyBorder="1" applyAlignment="1">
      <alignment horizontal="center" vertical="center"/>
    </xf>
    <xf numFmtId="0" fontId="27" fillId="0" borderId="0" xfId="0" applyFont="1" applyAlignment="1">
      <alignment horizontal="center"/>
    </xf>
    <xf numFmtId="0" fontId="27" fillId="0" borderId="0" xfId="0" applyFont="1"/>
    <xf numFmtId="0" fontId="27" fillId="0" borderId="20" xfId="0" applyFont="1" applyBorder="1" applyAlignment="1">
      <alignment horizontal="center" vertical="center"/>
    </xf>
    <xf numFmtId="0" fontId="27" fillId="0" borderId="20" xfId="0" applyFont="1" applyBorder="1" applyAlignment="1">
      <alignment horizontal="right" vertical="center"/>
    </xf>
    <xf numFmtId="0" fontId="27" fillId="0" borderId="0" xfId="0" applyFont="1" applyAlignment="1">
      <alignment vertical="center"/>
    </xf>
    <xf numFmtId="0" fontId="27" fillId="0" borderId="21" xfId="0" applyFont="1" applyBorder="1" applyAlignment="1">
      <alignment horizontal="center" vertical="center"/>
    </xf>
    <xf numFmtId="0" fontId="27" fillId="0" borderId="21" xfId="0" applyFont="1" applyBorder="1"/>
    <xf numFmtId="0" fontId="27" fillId="0" borderId="0" xfId="0" applyFont="1" applyAlignment="1"/>
    <xf numFmtId="0" fontId="27" fillId="0" borderId="0" xfId="0" applyFont="1" applyAlignment="1">
      <alignment horizontal="right"/>
    </xf>
    <xf numFmtId="0" fontId="28" fillId="0" borderId="0" xfId="0" applyFont="1"/>
    <xf numFmtId="0" fontId="28" fillId="0" borderId="0" xfId="0" applyFont="1" applyAlignment="1">
      <alignment horizontal="center"/>
    </xf>
    <xf numFmtId="0" fontId="28" fillId="0" borderId="22" xfId="0" applyFont="1" applyBorder="1"/>
    <xf numFmtId="0" fontId="28" fillId="0" borderId="23" xfId="0" applyFont="1" applyBorder="1"/>
    <xf numFmtId="0" fontId="27" fillId="0" borderId="24" xfId="0" applyFont="1" applyBorder="1" applyAlignment="1">
      <alignment horizontal="center" vertical="center"/>
    </xf>
    <xf numFmtId="0" fontId="0" fillId="0" borderId="8" xfId="0" applyBorder="1"/>
    <xf numFmtId="0" fontId="28" fillId="0" borderId="8" xfId="0" applyFont="1" applyBorder="1"/>
    <xf numFmtId="0" fontId="28" fillId="0" borderId="0" xfId="0" applyFont="1" applyBorder="1"/>
    <xf numFmtId="0" fontId="28" fillId="0" borderId="0" xfId="0" applyFont="1" applyBorder="1" applyAlignment="1"/>
    <xf numFmtId="0" fontId="28" fillId="0" borderId="0" xfId="0" applyFont="1" applyAlignment="1">
      <alignment horizontal="right"/>
    </xf>
    <xf numFmtId="0" fontId="28" fillId="0" borderId="23" xfId="0" applyFont="1" applyBorder="1" applyAlignment="1"/>
    <xf numFmtId="0" fontId="28" fillId="0" borderId="8" xfId="0" applyFont="1" applyBorder="1" applyAlignment="1"/>
    <xf numFmtId="0" fontId="27" fillId="6" borderId="25" xfId="0" applyFont="1" applyFill="1" applyBorder="1" applyAlignment="1">
      <alignment horizontal="center" vertical="center"/>
    </xf>
    <xf numFmtId="0" fontId="11" fillId="0" borderId="3" xfId="0" applyFont="1" applyFill="1" applyBorder="1" applyAlignment="1">
      <alignment horizontal="center" vertical="top" wrapText="1"/>
    </xf>
    <xf numFmtId="0" fontId="0" fillId="0" borderId="2" xfId="0" applyFill="1" applyBorder="1" applyAlignment="1">
      <alignment horizontal="center" vertical="top" wrapText="1"/>
    </xf>
    <xf numFmtId="0" fontId="0" fillId="0" borderId="4" xfId="0" applyFill="1" applyBorder="1" applyAlignment="1">
      <alignment horizontal="center" vertical="top" wrapText="1"/>
    </xf>
    <xf numFmtId="0" fontId="11" fillId="0" borderId="2" xfId="0" applyFont="1" applyFill="1" applyBorder="1" applyAlignment="1">
      <alignment horizontal="center" vertical="top" wrapText="1"/>
    </xf>
    <xf numFmtId="0" fontId="2" fillId="0" borderId="3" xfId="0" applyFont="1" applyBorder="1" applyAlignment="1">
      <alignment wrapText="1"/>
    </xf>
    <xf numFmtId="0" fontId="3" fillId="2" borderId="8" xfId="0" applyFont="1" applyFill="1" applyBorder="1" applyAlignment="1">
      <alignment horizontal="left" wrapText="1"/>
    </xf>
    <xf numFmtId="0" fontId="3" fillId="0" borderId="8" xfId="0" applyFont="1" applyFill="1" applyBorder="1" applyAlignment="1">
      <alignment horizontal="left" wrapText="1"/>
    </xf>
    <xf numFmtId="0" fontId="6" fillId="0" borderId="2" xfId="0" applyFont="1" applyFill="1" applyBorder="1" applyAlignment="1" applyProtection="1">
      <alignment horizontal="center"/>
    </xf>
    <xf numFmtId="0" fontId="10" fillId="0" borderId="8" xfId="0" applyFont="1" applyFill="1" applyBorder="1" applyAlignment="1">
      <alignment horizontal="left"/>
    </xf>
    <xf numFmtId="0" fontId="6" fillId="0" borderId="3" xfId="0" applyFont="1" applyFill="1" applyBorder="1" applyAlignment="1" applyProtection="1">
      <alignment horizontal="center"/>
    </xf>
    <xf numFmtId="0" fontId="6" fillId="0" borderId="4" xfId="0" applyFont="1" applyFill="1" applyBorder="1" applyAlignment="1" applyProtection="1">
      <alignment horizontal="center"/>
    </xf>
    <xf numFmtId="0" fontId="11" fillId="0" borderId="2" xfId="0" applyFont="1" applyBorder="1" applyAlignment="1">
      <alignment horizontal="center" wrapText="1"/>
    </xf>
    <xf numFmtId="0" fontId="2" fillId="0" borderId="2" xfId="0" applyFont="1" applyBorder="1"/>
    <xf numFmtId="0" fontId="0" fillId="0" borderId="7" xfId="0" applyBorder="1" applyAlignment="1">
      <alignment wrapText="1"/>
    </xf>
    <xf numFmtId="0" fontId="0" fillId="0" borderId="12" xfId="0" applyBorder="1" applyAlignment="1">
      <alignment wrapText="1"/>
    </xf>
    <xf numFmtId="0" fontId="0" fillId="0" borderId="7" xfId="0" applyBorder="1" applyAlignment="1">
      <alignment vertical="top" wrapText="1"/>
    </xf>
    <xf numFmtId="0" fontId="11" fillId="2" borderId="7" xfId="0" applyFont="1" applyFill="1" applyBorder="1" applyAlignment="1">
      <alignment horizontal="center" vertical="top" wrapText="1"/>
    </xf>
    <xf numFmtId="0" fontId="2" fillId="0" borderId="2" xfId="0" applyFont="1" applyBorder="1" applyAlignment="1">
      <alignment vertical="center"/>
    </xf>
    <xf numFmtId="0" fontId="29" fillId="0" borderId="5" xfId="0" applyFont="1" applyFill="1" applyBorder="1" applyAlignment="1">
      <alignment horizontal="left" vertical="top" wrapText="1"/>
    </xf>
    <xf numFmtId="0" fontId="29" fillId="0" borderId="3" xfId="0" applyFont="1" applyFill="1" applyBorder="1" applyAlignment="1">
      <alignment horizontal="left" vertical="top" wrapText="1"/>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0" fillId="0" borderId="4" xfId="0" applyBorder="1" applyAlignment="1">
      <alignment vertical="top" wrapText="1"/>
    </xf>
    <xf numFmtId="0" fontId="11" fillId="2" borderId="0" xfId="0" applyFont="1" applyFill="1" applyBorder="1" applyAlignment="1">
      <alignment horizontal="center" vertical="top" wrapText="1"/>
    </xf>
    <xf numFmtId="0" fontId="0" fillId="4" borderId="0" xfId="0" applyFill="1" applyAlignment="1">
      <alignment horizontal="center"/>
    </xf>
    <xf numFmtId="0" fontId="5" fillId="0" borderId="8" xfId="0" applyFont="1" applyBorder="1" applyAlignment="1"/>
    <xf numFmtId="0" fontId="0" fillId="2" borderId="5" xfId="0" applyFill="1" applyBorder="1" applyAlignment="1">
      <alignment horizontal="center"/>
    </xf>
    <xf numFmtId="0" fontId="0" fillId="0" borderId="5" xfId="0" applyBorder="1" applyAlignment="1">
      <alignment horizontal="center"/>
    </xf>
    <xf numFmtId="0" fontId="29" fillId="0" borderId="3" xfId="0" applyFont="1" applyFill="1" applyBorder="1" applyAlignment="1">
      <alignment horizontal="center" vertical="top" wrapText="1"/>
    </xf>
    <xf numFmtId="0" fontId="29" fillId="0" borderId="5" xfId="0" applyFont="1" applyFill="1" applyBorder="1" applyAlignment="1">
      <alignment horizontal="center" vertical="top" wrapText="1"/>
    </xf>
    <xf numFmtId="0" fontId="0" fillId="0" borderId="0" xfId="0" applyAlignment="1">
      <alignment horizontal="left" wrapText="1"/>
    </xf>
    <xf numFmtId="0" fontId="27" fillId="0" borderId="0" xfId="0" applyFont="1" applyFill="1" applyBorder="1" applyAlignment="1">
      <alignment horizontal="left" vertical="center"/>
    </xf>
    <xf numFmtId="0" fontId="0" fillId="2" borderId="2" xfId="0" applyFill="1" applyBorder="1" applyAlignment="1">
      <alignment wrapText="1"/>
    </xf>
    <xf numFmtId="0" fontId="0" fillId="2" borderId="4" xfId="0" applyFill="1" applyBorder="1" applyAlignment="1">
      <alignment wrapText="1"/>
    </xf>
    <xf numFmtId="0" fontId="0" fillId="2" borderId="3" xfId="0" applyFill="1" applyBorder="1" applyAlignment="1">
      <alignment vertical="center" wrapText="1"/>
    </xf>
    <xf numFmtId="0" fontId="0" fillId="2" borderId="5" xfId="0" applyFill="1" applyBorder="1" applyAlignment="1">
      <alignment vertical="center" wrapText="1"/>
    </xf>
    <xf numFmtId="0" fontId="6" fillId="2" borderId="2" xfId="0" applyFont="1" applyFill="1" applyBorder="1" applyAlignment="1">
      <alignment vertical="center" wrapText="1"/>
    </xf>
    <xf numFmtId="0" fontId="18" fillId="0" borderId="26" xfId="0" applyFont="1" applyBorder="1" applyAlignment="1">
      <alignment vertical="center"/>
    </xf>
    <xf numFmtId="0" fontId="18" fillId="0" borderId="27" xfId="0" applyFont="1" applyBorder="1" applyAlignment="1">
      <alignment vertical="center"/>
    </xf>
    <xf numFmtId="0" fontId="6" fillId="0" borderId="2" xfId="0" applyFont="1" applyFill="1" applyBorder="1" applyAlignment="1">
      <alignment horizontal="left" vertical="top" wrapText="1"/>
    </xf>
    <xf numFmtId="0" fontId="6" fillId="0" borderId="4" xfId="0" applyFont="1" applyFill="1" applyBorder="1" applyAlignment="1">
      <alignment horizontal="left" wrapText="1"/>
    </xf>
    <xf numFmtId="0" fontId="9" fillId="0" borderId="3" xfId="0" applyFont="1" applyFill="1" applyBorder="1" applyAlignment="1">
      <alignment vertical="center"/>
    </xf>
    <xf numFmtId="0" fontId="9" fillId="0" borderId="4" xfId="0" applyFont="1" applyFill="1" applyBorder="1" applyAlignment="1">
      <alignment vertical="center"/>
    </xf>
    <xf numFmtId="0" fontId="0" fillId="0" borderId="4" xfId="0" applyFill="1" applyBorder="1" applyAlignment="1">
      <alignment wrapText="1"/>
    </xf>
    <xf numFmtId="0" fontId="6" fillId="0" borderId="2" xfId="0" applyFont="1" applyFill="1" applyBorder="1" applyAlignment="1">
      <alignment vertical="top" wrapText="1"/>
    </xf>
    <xf numFmtId="0" fontId="0" fillId="0" borderId="4" xfId="0" applyFill="1" applyBorder="1" applyAlignment="1">
      <alignment horizontal="left" vertical="top" wrapText="1"/>
    </xf>
    <xf numFmtId="0" fontId="27" fillId="0" borderId="8" xfId="0" applyFont="1" applyBorder="1"/>
    <xf numFmtId="0" fontId="28" fillId="0" borderId="0" xfId="0" applyFont="1" applyAlignment="1"/>
    <xf numFmtId="0" fontId="1" fillId="0" borderId="0" xfId="0" applyFont="1" applyAlignment="1">
      <alignment horizontal="center"/>
    </xf>
    <xf numFmtId="0" fontId="1" fillId="4" borderId="0" xfId="0" applyFont="1" applyFill="1" applyAlignment="1">
      <alignment horizontal="center"/>
    </xf>
    <xf numFmtId="0" fontId="31" fillId="3" borderId="5" xfId="0" applyFont="1" applyFill="1" applyBorder="1" applyAlignment="1">
      <alignment horizontal="center" vertical="center"/>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wrapText="1"/>
    </xf>
    <xf numFmtId="0" fontId="0" fillId="0" borderId="4" xfId="0" applyFill="1" applyBorder="1" applyAlignment="1">
      <alignment vertical="top" wrapText="1"/>
    </xf>
    <xf numFmtId="0" fontId="1" fillId="0" borderId="4" xfId="0" applyFont="1" applyFill="1" applyBorder="1" applyAlignment="1">
      <alignment horizontal="center" vertical="top" wrapText="1"/>
    </xf>
    <xf numFmtId="0" fontId="1" fillId="2" borderId="5" xfId="0" applyFont="1" applyFill="1" applyBorder="1" applyAlignment="1">
      <alignment horizontal="center"/>
    </xf>
    <xf numFmtId="0" fontId="14" fillId="0" borderId="8" xfId="0" applyFont="1" applyFill="1" applyBorder="1" applyAlignment="1">
      <alignment horizontal="center"/>
    </xf>
    <xf numFmtId="0" fontId="1" fillId="0" borderId="0" xfId="0" applyFont="1" applyBorder="1" applyAlignment="1">
      <alignment horizontal="center"/>
    </xf>
    <xf numFmtId="0" fontId="0" fillId="2" borderId="0" xfId="0" applyFill="1" applyAlignment="1" applyProtection="1">
      <alignment vertical="center"/>
    </xf>
    <xf numFmtId="0" fontId="33" fillId="2" borderId="17" xfId="0" applyFont="1" applyFill="1" applyBorder="1" applyAlignment="1">
      <alignment horizontal="left" vertical="center"/>
    </xf>
    <xf numFmtId="0" fontId="33" fillId="2" borderId="14" xfId="0" applyFont="1" applyFill="1" applyBorder="1" applyAlignment="1">
      <alignment vertical="center"/>
    </xf>
    <xf numFmtId="0" fontId="27" fillId="0" borderId="18" xfId="0" applyFont="1" applyBorder="1" applyAlignment="1">
      <alignment vertical="center"/>
    </xf>
    <xf numFmtId="0" fontId="23" fillId="0" borderId="0" xfId="0" applyFont="1" applyFill="1" applyBorder="1" applyAlignment="1">
      <alignment horizontal="left" vertical="center"/>
    </xf>
    <xf numFmtId="0" fontId="18" fillId="0" borderId="28" xfId="0" applyFont="1" applyBorder="1" applyAlignment="1">
      <alignment vertical="center"/>
    </xf>
    <xf numFmtId="0" fontId="23" fillId="0" borderId="14" xfId="0" applyFont="1" applyFill="1" applyBorder="1" applyAlignment="1">
      <alignment horizontal="lef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27" fillId="0" borderId="0" xfId="0" applyFont="1" applyFill="1" applyAlignment="1">
      <alignment horizontal="center"/>
    </xf>
    <xf numFmtId="0" fontId="27" fillId="0" borderId="0" xfId="0" applyFont="1" applyFill="1"/>
    <xf numFmtId="0" fontId="28" fillId="0" borderId="0" xfId="0" applyFont="1" applyFill="1" applyAlignment="1">
      <alignment horizontal="center"/>
    </xf>
    <xf numFmtId="0" fontId="28" fillId="0" borderId="0" xfId="0" applyFont="1" applyFill="1"/>
    <xf numFmtId="0" fontId="28" fillId="0" borderId="0" xfId="0" applyFont="1" applyFill="1" applyBorder="1"/>
    <xf numFmtId="0" fontId="28" fillId="0" borderId="23" xfId="0" applyFont="1" applyFill="1" applyBorder="1" applyAlignment="1"/>
    <xf numFmtId="0" fontId="28" fillId="0" borderId="0" xfId="0" applyFont="1" applyFill="1" applyBorder="1" applyAlignment="1"/>
    <xf numFmtId="0" fontId="28" fillId="0" borderId="0" xfId="0" applyFont="1" applyFill="1" applyAlignment="1">
      <alignment horizontal="center" vertical="top"/>
    </xf>
    <xf numFmtId="0" fontId="0" fillId="0" borderId="0" xfId="0" applyFill="1" applyAlignment="1">
      <alignment horizontal="center"/>
    </xf>
    <xf numFmtId="0" fontId="18" fillId="0" borderId="0" xfId="0" applyFont="1" applyFill="1" applyAlignment="1">
      <alignment vertical="center"/>
    </xf>
    <xf numFmtId="0" fontId="18" fillId="0" borderId="0" xfId="0" applyFont="1" applyFill="1" applyBorder="1" applyAlignment="1">
      <alignment vertical="center"/>
    </xf>
    <xf numFmtId="0" fontId="18" fillId="0" borderId="28" xfId="0" applyFont="1" applyFill="1" applyBorder="1" applyAlignment="1">
      <alignment vertical="center"/>
    </xf>
    <xf numFmtId="0" fontId="18" fillId="0" borderId="26" xfId="0" applyFont="1" applyFill="1" applyBorder="1" applyAlignment="1">
      <alignment vertical="center"/>
    </xf>
    <xf numFmtId="0" fontId="18" fillId="0" borderId="14" xfId="0" applyFont="1" applyFill="1" applyBorder="1" applyAlignment="1">
      <alignment vertical="center"/>
    </xf>
    <xf numFmtId="0" fontId="18" fillId="0" borderId="27" xfId="0" applyFont="1" applyFill="1" applyBorder="1" applyAlignment="1">
      <alignment vertical="center"/>
    </xf>
    <xf numFmtId="0" fontId="0" fillId="0" borderId="0" xfId="0" applyFill="1" applyBorder="1" applyAlignment="1">
      <alignment horizontal="center" vertical="top" wrapText="1"/>
    </xf>
    <xf numFmtId="0" fontId="29" fillId="0" borderId="2" xfId="0" applyFont="1" applyFill="1" applyBorder="1" applyAlignment="1">
      <alignment horizontal="left" vertical="top" wrapText="1"/>
    </xf>
    <xf numFmtId="0" fontId="29" fillId="0" borderId="4" xfId="0" applyFont="1" applyFill="1" applyBorder="1" applyAlignment="1">
      <alignment horizontal="left" vertical="top" wrapText="1"/>
    </xf>
    <xf numFmtId="0" fontId="4" fillId="2" borderId="0" xfId="0" applyFont="1" applyFill="1" applyAlignment="1">
      <alignment horizontal="center" vertical="top"/>
    </xf>
    <xf numFmtId="0" fontId="0" fillId="0" borderId="0" xfId="0" applyAlignment="1">
      <alignment horizontal="center" vertical="top" wrapText="1"/>
    </xf>
    <xf numFmtId="0" fontId="0" fillId="4" borderId="0" xfId="0" applyFill="1" applyAlignment="1">
      <alignment horizontal="center" vertical="top"/>
    </xf>
    <xf numFmtId="0" fontId="0" fillId="4" borderId="0" xfId="0" applyFill="1" applyAlignment="1">
      <alignment horizontal="center" vertical="top" wrapText="1"/>
    </xf>
    <xf numFmtId="0" fontId="12" fillId="3" borderId="5" xfId="0" applyFont="1" applyFill="1" applyBorder="1" applyAlignment="1">
      <alignment horizontal="center" vertical="top"/>
    </xf>
    <xf numFmtId="0" fontId="12" fillId="3" borderId="5" xfId="0" applyFont="1" applyFill="1" applyBorder="1" applyAlignment="1">
      <alignment horizontal="center" vertical="top" wrapText="1"/>
    </xf>
    <xf numFmtId="0" fontId="0" fillId="0" borderId="7" xfId="0" applyFill="1" applyBorder="1" applyAlignment="1">
      <alignment horizontal="center" vertical="top"/>
    </xf>
    <xf numFmtId="0" fontId="0" fillId="0" borderId="12" xfId="0" applyFill="1" applyBorder="1" applyAlignment="1">
      <alignment horizontal="center" vertical="top"/>
    </xf>
    <xf numFmtId="0" fontId="0" fillId="0" borderId="35" xfId="0" applyFill="1" applyBorder="1" applyAlignment="1">
      <alignment horizontal="center" vertical="top"/>
    </xf>
    <xf numFmtId="0" fontId="0" fillId="0" borderId="6" xfId="0" applyFill="1" applyBorder="1" applyAlignment="1">
      <alignment horizontal="center" vertical="top"/>
    </xf>
    <xf numFmtId="0" fontId="0" fillId="0" borderId="2" xfId="0" applyFill="1" applyBorder="1" applyAlignment="1">
      <alignment horizontal="center" vertical="top"/>
    </xf>
    <xf numFmtId="0" fontId="0" fillId="0" borderId="4" xfId="0" applyFill="1" applyBorder="1" applyAlignment="1">
      <alignment horizontal="center" vertical="top"/>
    </xf>
    <xf numFmtId="0" fontId="0" fillId="0" borderId="3" xfId="0" applyFill="1" applyBorder="1" applyAlignment="1">
      <alignment horizontal="center" vertical="top"/>
    </xf>
    <xf numFmtId="0" fontId="0" fillId="0" borderId="5" xfId="0" applyBorder="1" applyAlignment="1">
      <alignment horizontal="center" vertical="top"/>
    </xf>
    <xf numFmtId="0" fontId="0" fillId="0" borderId="0" xfId="0" applyAlignment="1">
      <alignment horizontal="center" vertical="top"/>
    </xf>
    <xf numFmtId="0" fontId="0" fillId="0" borderId="0" xfId="0" applyFill="1" applyBorder="1" applyAlignment="1">
      <alignment horizontal="center" vertical="top"/>
    </xf>
    <xf numFmtId="0" fontId="0" fillId="0" borderId="0" xfId="0" applyBorder="1" applyAlignment="1">
      <alignment horizontal="center" vertical="top"/>
    </xf>
    <xf numFmtId="0" fontId="0" fillId="0" borderId="0" xfId="0" applyBorder="1" applyAlignment="1">
      <alignment horizontal="center" vertical="top" wrapText="1"/>
    </xf>
    <xf numFmtId="0" fontId="9" fillId="0" borderId="2" xfId="0" applyFont="1" applyFill="1" applyBorder="1" applyAlignment="1">
      <alignment vertical="center"/>
    </xf>
    <xf numFmtId="0" fontId="0" fillId="0" borderId="0" xfId="0" applyAlignment="1"/>
    <xf numFmtId="49" fontId="30" fillId="0" borderId="23" xfId="0" applyNumberFormat="1" applyFont="1" applyBorder="1" applyAlignment="1">
      <alignment horizontal="left" vertical="center" wrapText="1"/>
    </xf>
    <xf numFmtId="0" fontId="30" fillId="0" borderId="23" xfId="0" applyFont="1" applyBorder="1" applyAlignment="1">
      <alignment horizontal="left" vertical="center" wrapText="1"/>
    </xf>
    <xf numFmtId="49" fontId="13" fillId="0" borderId="23" xfId="1" applyNumberFormat="1" applyBorder="1" applyAlignment="1" applyProtection="1">
      <alignment horizontal="left" vertical="center" wrapText="1"/>
    </xf>
    <xf numFmtId="0" fontId="26" fillId="2" borderId="0" xfId="0" applyFont="1" applyFill="1" applyBorder="1" applyAlignment="1">
      <alignment horizontal="right"/>
    </xf>
    <xf numFmtId="0" fontId="22" fillId="0" borderId="0" xfId="0" applyFont="1" applyBorder="1" applyAlignment="1">
      <alignment horizontal="right"/>
    </xf>
    <xf numFmtId="0" fontId="17" fillId="6" borderId="36" xfId="0" applyFont="1" applyFill="1" applyBorder="1" applyAlignment="1">
      <alignment horizontal="center"/>
    </xf>
    <xf numFmtId="0" fontId="17" fillId="6" borderId="37" xfId="0" applyFont="1" applyFill="1" applyBorder="1" applyAlignment="1">
      <alignment horizontal="center"/>
    </xf>
    <xf numFmtId="0" fontId="17" fillId="6" borderId="38" xfId="0" applyFont="1" applyFill="1" applyBorder="1" applyAlignment="1">
      <alignment horizontal="center"/>
    </xf>
    <xf numFmtId="0" fontId="17" fillId="6" borderId="39" xfId="0" applyFont="1" applyFill="1" applyBorder="1" applyAlignment="1">
      <alignment horizontal="center"/>
    </xf>
    <xf numFmtId="0" fontId="28" fillId="0" borderId="23" xfId="0" applyFont="1" applyBorder="1" applyAlignment="1"/>
    <xf numFmtId="0" fontId="28" fillId="0" borderId="0" xfId="0" applyFont="1" applyFill="1" applyAlignment="1">
      <alignment wrapText="1"/>
    </xf>
    <xf numFmtId="0" fontId="0" fillId="0" borderId="23" xfId="0" applyFill="1" applyBorder="1" applyAlignment="1"/>
    <xf numFmtId="0" fontId="28" fillId="0" borderId="0" xfId="0" applyFont="1" applyFill="1" applyAlignment="1">
      <alignment vertical="top" wrapText="1"/>
    </xf>
    <xf numFmtId="0" fontId="28" fillId="0" borderId="23" xfId="0" applyFont="1" applyFill="1" applyBorder="1" applyAlignment="1"/>
    <xf numFmtId="0" fontId="9" fillId="0" borderId="0" xfId="0" applyFont="1" applyFill="1" applyAlignment="1">
      <alignment vertical="top" wrapText="1"/>
    </xf>
    <xf numFmtId="0" fontId="28" fillId="0" borderId="23" xfId="0" applyFont="1" applyBorder="1" applyAlignment="1">
      <alignment wrapText="1"/>
    </xf>
    <xf numFmtId="0" fontId="28" fillId="0" borderId="0" xfId="0" applyFont="1" applyBorder="1" applyAlignment="1">
      <alignment wrapText="1"/>
    </xf>
    <xf numFmtId="0" fontId="28" fillId="0" borderId="21" xfId="0" applyFont="1" applyBorder="1" applyAlignment="1"/>
    <xf numFmtId="0" fontId="28" fillId="0" borderId="0" xfId="0" applyFont="1" applyBorder="1" applyAlignment="1"/>
    <xf numFmtId="0" fontId="2" fillId="2" borderId="30" xfId="0" applyFont="1" applyFill="1" applyBorder="1" applyAlignment="1">
      <alignment vertical="center"/>
    </xf>
    <xf numFmtId="0" fontId="2" fillId="2" borderId="40" xfId="0" applyFont="1" applyFill="1" applyBorder="1" applyAlignment="1">
      <alignment vertical="center"/>
    </xf>
    <xf numFmtId="0" fontId="6" fillId="0" borderId="41" xfId="0" applyFont="1" applyBorder="1" applyAlignment="1">
      <alignment vertical="center"/>
    </xf>
    <xf numFmtId="49" fontId="0" fillId="0" borderId="42" xfId="0" applyNumberFormat="1" applyBorder="1" applyAlignment="1">
      <alignment horizontal="left" vertical="center" wrapText="1"/>
    </xf>
    <xf numFmtId="0" fontId="0" fillId="0" borderId="43" xfId="0" applyNumberFormat="1" applyBorder="1" applyAlignment="1">
      <alignment horizontal="left" vertical="center"/>
    </xf>
    <xf numFmtId="0" fontId="0" fillId="0" borderId="15" xfId="0" applyNumberFormat="1" applyBorder="1" applyAlignment="1">
      <alignment horizontal="left" vertical="center"/>
    </xf>
    <xf numFmtId="0" fontId="2" fillId="2" borderId="31" xfId="0" applyFont="1" applyFill="1" applyBorder="1" applyAlignment="1">
      <alignment vertical="center"/>
    </xf>
    <xf numFmtId="0" fontId="2" fillId="2" borderId="5" xfId="0" applyFont="1" applyFill="1" applyBorder="1" applyAlignment="1">
      <alignment vertical="center"/>
    </xf>
    <xf numFmtId="0" fontId="6" fillId="0" borderId="9" xfId="0" applyFont="1" applyBorder="1" applyAlignment="1">
      <alignment vertical="center"/>
    </xf>
    <xf numFmtId="49" fontId="0" fillId="0" borderId="44" xfId="0" applyNumberFormat="1" applyBorder="1" applyAlignment="1">
      <alignment horizontal="left" vertical="center" wrapText="1"/>
    </xf>
    <xf numFmtId="0" fontId="0" fillId="0" borderId="23" xfId="0" applyNumberFormat="1" applyBorder="1" applyAlignment="1">
      <alignment horizontal="left" vertical="center"/>
    </xf>
    <xf numFmtId="0" fontId="0" fillId="0" borderId="45" xfId="0" applyNumberFormat="1" applyBorder="1" applyAlignment="1">
      <alignment horizontal="left" vertical="center"/>
    </xf>
    <xf numFmtId="0" fontId="27" fillId="0" borderId="8" xfId="0" applyFont="1" applyBorder="1" applyAlignment="1">
      <alignment horizontal="left" vertical="center"/>
    </xf>
    <xf numFmtId="0" fontId="27" fillId="0" borderId="8" xfId="0" applyFont="1" applyBorder="1" applyAlignment="1">
      <alignment vertical="center"/>
    </xf>
    <xf numFmtId="0" fontId="0" fillId="0" borderId="46" xfId="0" applyBorder="1" applyAlignment="1">
      <alignment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24" xfId="0" applyFont="1" applyBorder="1" applyAlignment="1">
      <alignment horizontal="center" vertical="center" wrapText="1"/>
    </xf>
    <xf numFmtId="0" fontId="27" fillId="0" borderId="24" xfId="0" applyFont="1" applyBorder="1" applyAlignment="1">
      <alignment horizontal="center" vertical="center"/>
    </xf>
    <xf numFmtId="0" fontId="27" fillId="0" borderId="21" xfId="0" applyFont="1" applyFill="1" applyBorder="1" applyAlignment="1">
      <alignment horizontal="center" vertical="center"/>
    </xf>
    <xf numFmtId="0" fontId="2" fillId="3" borderId="5" xfId="0" applyFont="1" applyFill="1" applyBorder="1" applyAlignment="1">
      <alignment horizontal="center" vertical="top" wrapText="1"/>
    </xf>
    <xf numFmtId="49" fontId="0" fillId="0" borderId="50" xfId="0" applyNumberFormat="1" applyBorder="1" applyAlignment="1">
      <alignment horizontal="left" vertical="center" wrapText="1"/>
    </xf>
    <xf numFmtId="0" fontId="0" fillId="0" borderId="21" xfId="0" applyNumberFormat="1" applyBorder="1" applyAlignment="1">
      <alignment horizontal="left" vertical="center"/>
    </xf>
    <xf numFmtId="0" fontId="0" fillId="0" borderId="16" xfId="0" applyNumberFormat="1"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53" xfId="0" applyFont="1" applyBorder="1" applyAlignment="1">
      <alignment horizontal="center" vertical="center"/>
    </xf>
    <xf numFmtId="0" fontId="0" fillId="0" borderId="51" xfId="0" applyBorder="1" applyAlignment="1">
      <alignment vertical="center"/>
    </xf>
    <xf numFmtId="0" fontId="0" fillId="0" borderId="53" xfId="0" applyBorder="1" applyAlignment="1">
      <alignment vertical="center"/>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 fillId="3" borderId="41" xfId="0" applyFont="1" applyFill="1" applyBorder="1" applyAlignment="1">
      <alignment horizontal="center" vertical="top" wrapText="1"/>
    </xf>
    <xf numFmtId="0" fontId="2" fillId="3" borderId="43" xfId="0" applyFont="1" applyFill="1" applyBorder="1" applyAlignment="1">
      <alignment horizontal="center" vertical="top" wrapText="1"/>
    </xf>
    <xf numFmtId="0" fontId="2" fillId="0" borderId="54" xfId="0" applyFont="1" applyBorder="1" applyAlignment="1">
      <alignment horizontal="center" vertical="top" wrapText="1"/>
    </xf>
    <xf numFmtId="0" fontId="0" fillId="0" borderId="0" xfId="0" applyAlignment="1">
      <alignment horizontal="left" vertical="center"/>
    </xf>
    <xf numFmtId="0" fontId="0" fillId="0" borderId="0" xfId="0" applyAlignment="1">
      <alignment vertical="center"/>
    </xf>
    <xf numFmtId="0" fontId="0" fillId="0" borderId="20" xfId="0" applyBorder="1" applyAlignment="1">
      <alignment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55" xfId="0" applyBorder="1" applyAlignment="1">
      <alignment horizontal="left" vertical="center"/>
    </xf>
    <xf numFmtId="0" fontId="2" fillId="3" borderId="9" xfId="0" applyFont="1" applyFill="1" applyBorder="1" applyAlignment="1">
      <alignment horizontal="center" vertical="top" wrapText="1"/>
    </xf>
    <xf numFmtId="0" fontId="0" fillId="0" borderId="21" xfId="0" applyBorder="1" applyAlignment="1">
      <alignment horizontal="center" vertical="top" wrapText="1"/>
    </xf>
    <xf numFmtId="0" fontId="0" fillId="0" borderId="35" xfId="0" applyBorder="1" applyAlignment="1">
      <alignment horizontal="center" vertical="top" wrapText="1"/>
    </xf>
    <xf numFmtId="0" fontId="2" fillId="3" borderId="21" xfId="0" applyFont="1" applyFill="1" applyBorder="1" applyAlignment="1">
      <alignment horizontal="center" vertical="top" wrapText="1"/>
    </xf>
    <xf numFmtId="0" fontId="2" fillId="3" borderId="35" xfId="0" applyFont="1" applyFill="1" applyBorder="1" applyAlignment="1">
      <alignment horizontal="center" vertical="top" wrapText="1"/>
    </xf>
    <xf numFmtId="0" fontId="27" fillId="0" borderId="51" xfId="0" applyFont="1" applyBorder="1" applyAlignment="1">
      <alignment horizontal="right" vertical="center"/>
    </xf>
    <xf numFmtId="0" fontId="27" fillId="0" borderId="52" xfId="0" applyFont="1" applyBorder="1" applyAlignment="1">
      <alignment horizontal="right" vertical="center"/>
    </xf>
    <xf numFmtId="0" fontId="27" fillId="0" borderId="53" xfId="0" applyFont="1" applyBorder="1" applyAlignment="1">
      <alignment horizontal="right" vertical="center"/>
    </xf>
    <xf numFmtId="0" fontId="27" fillId="0" borderId="0" xfId="0" applyFont="1" applyBorder="1" applyAlignment="1">
      <alignment horizontal="left" vertical="center"/>
    </xf>
    <xf numFmtId="0" fontId="27" fillId="0" borderId="0" xfId="0" applyFont="1" applyBorder="1" applyAlignment="1">
      <alignment vertical="center"/>
    </xf>
    <xf numFmtId="0" fontId="0" fillId="0" borderId="55" xfId="0" applyBorder="1" applyAlignment="1">
      <alignment vertical="center"/>
    </xf>
    <xf numFmtId="0" fontId="27" fillId="6" borderId="20" xfId="0" applyFont="1" applyFill="1" applyBorder="1" applyAlignment="1">
      <alignment horizontal="center" vertical="center" wrapText="1"/>
    </xf>
    <xf numFmtId="0" fontId="27" fillId="6" borderId="20" xfId="0" applyFont="1" applyFill="1" applyBorder="1" applyAlignment="1">
      <alignment horizontal="center" vertical="center"/>
    </xf>
    <xf numFmtId="0" fontId="27" fillId="0" borderId="56" xfId="0" applyFont="1" applyBorder="1" applyAlignment="1">
      <alignment horizontal="center" vertical="center"/>
    </xf>
    <xf numFmtId="0" fontId="27" fillId="0" borderId="57" xfId="0" applyFont="1" applyBorder="1" applyAlignment="1">
      <alignment horizontal="center" vertical="center"/>
    </xf>
    <xf numFmtId="0" fontId="27" fillId="0" borderId="8" xfId="0" applyFont="1" applyBorder="1" applyAlignment="1"/>
    <xf numFmtId="0" fontId="27" fillId="0" borderId="0" xfId="0" applyFont="1" applyBorder="1" applyAlignment="1"/>
    <xf numFmtId="0" fontId="27" fillId="0" borderId="14" xfId="0" applyFont="1" applyBorder="1" applyAlignment="1">
      <alignment horizontal="center"/>
    </xf>
    <xf numFmtId="0" fontId="2" fillId="3" borderId="54" xfId="0" applyFont="1" applyFill="1" applyBorder="1" applyAlignment="1">
      <alignment horizontal="center" vertical="top"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1"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27" fillId="6" borderId="25" xfId="0" applyFont="1" applyFill="1" applyBorder="1" applyAlignment="1">
      <alignment horizontal="center" vertical="center" wrapText="1"/>
    </xf>
    <xf numFmtId="0" fontId="27" fillId="6" borderId="25" xfId="0" applyFont="1" applyFill="1" applyBorder="1" applyAlignment="1">
      <alignment horizontal="center" vertical="center"/>
    </xf>
    <xf numFmtId="0" fontId="27" fillId="0" borderId="20" xfId="0" applyFont="1" applyBorder="1" applyAlignment="1">
      <alignment horizontal="center" vertical="center" wrapText="1"/>
    </xf>
    <xf numFmtId="0" fontId="27" fillId="0" borderId="20" xfId="0" applyFont="1" applyBorder="1" applyAlignment="1">
      <alignment horizontal="center" vertical="center"/>
    </xf>
    <xf numFmtId="0" fontId="0" fillId="0" borderId="0" xfId="0" applyFill="1" applyAlignment="1">
      <alignment horizontal="left" vertical="center"/>
    </xf>
    <xf numFmtId="0" fontId="0" fillId="0" borderId="0" xfId="0" applyFill="1" applyAlignment="1">
      <alignment vertical="center"/>
    </xf>
    <xf numFmtId="0" fontId="0" fillId="0" borderId="1" xfId="0" applyFill="1" applyBorder="1" applyAlignment="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66" fontId="24" fillId="7" borderId="58" xfId="0" applyNumberFormat="1" applyFont="1" applyFill="1" applyBorder="1" applyAlignment="1">
      <alignment horizontal="center" vertical="center"/>
    </xf>
    <xf numFmtId="166" fontId="25" fillId="7" borderId="38" xfId="0" applyNumberFormat="1" applyFont="1" applyFill="1" applyBorder="1" applyAlignment="1">
      <alignment vertical="center"/>
    </xf>
    <xf numFmtId="166" fontId="25" fillId="7" borderId="28" xfId="0" applyNumberFormat="1" applyFont="1" applyFill="1" applyBorder="1" applyAlignment="1">
      <alignment vertical="center"/>
    </xf>
    <xf numFmtId="0" fontId="32" fillId="2" borderId="0" xfId="0" applyFont="1" applyFill="1" applyAlignment="1" applyProtection="1">
      <alignment horizontal="center" vertical="center" wrapText="1"/>
    </xf>
    <xf numFmtId="0" fontId="33" fillId="2" borderId="30" xfId="0" applyFont="1" applyFill="1" applyBorder="1" applyAlignment="1">
      <alignment vertical="center"/>
    </xf>
    <xf numFmtId="0" fontId="33" fillId="2" borderId="40" xfId="0" applyFont="1" applyFill="1" applyBorder="1" applyAlignment="1">
      <alignment vertical="center"/>
    </xf>
    <xf numFmtId="0" fontId="27" fillId="0" borderId="41" xfId="0" applyFont="1" applyBorder="1" applyAlignment="1">
      <alignment vertical="center"/>
    </xf>
    <xf numFmtId="0" fontId="33" fillId="2" borderId="31" xfId="0" applyFont="1" applyFill="1" applyBorder="1" applyAlignment="1">
      <alignment vertical="center"/>
    </xf>
    <xf numFmtId="0" fontId="33" fillId="2" borderId="5" xfId="0" applyFont="1" applyFill="1" applyBorder="1" applyAlignment="1">
      <alignment vertical="center"/>
    </xf>
    <xf numFmtId="0" fontId="27" fillId="0" borderId="9" xfId="0" applyFont="1" applyBorder="1" applyAlignment="1">
      <alignment vertical="center"/>
    </xf>
    <xf numFmtId="0" fontId="16" fillId="8" borderId="36" xfId="0" applyFont="1" applyFill="1" applyBorder="1" applyAlignment="1">
      <alignment horizontal="center" vertical="center"/>
    </xf>
    <xf numFmtId="0" fontId="16" fillId="8" borderId="37" xfId="0" applyFont="1" applyFill="1" applyBorder="1" applyAlignment="1">
      <alignment horizontal="center" vertical="center"/>
    </xf>
    <xf numFmtId="0" fontId="16" fillId="8" borderId="39" xfId="0" applyFont="1" applyFill="1" applyBorder="1" applyAlignment="1">
      <alignment horizontal="center" vertical="center"/>
    </xf>
    <xf numFmtId="0" fontId="16" fillId="0" borderId="1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10" xfId="0" applyFont="1" applyFill="1" applyBorder="1" applyAlignment="1">
      <alignment vertical="center" wrapText="1"/>
    </xf>
    <xf numFmtId="0" fontId="0" fillId="0" borderId="0" xfId="0" applyFill="1" applyBorder="1" applyAlignment="1">
      <alignment vertical="center" wrapText="1"/>
    </xf>
    <xf numFmtId="0" fontId="0" fillId="0" borderId="26" xfId="0" applyFill="1" applyBorder="1" applyAlignment="1">
      <alignment vertical="center" wrapText="1"/>
    </xf>
    <xf numFmtId="0" fontId="16" fillId="0" borderId="10" xfId="0" applyFont="1" applyBorder="1" applyAlignment="1">
      <alignment horizontal="left" vertical="center" wrapText="1"/>
    </xf>
    <xf numFmtId="0" fontId="16" fillId="0" borderId="0" xfId="0" applyFont="1" applyBorder="1" applyAlignment="1">
      <alignment horizontal="left" vertical="center" wrapText="1"/>
    </xf>
    <xf numFmtId="0" fontId="16" fillId="0" borderId="26" xfId="0" applyFont="1" applyBorder="1" applyAlignment="1">
      <alignment horizontal="left" vertical="center" wrapText="1"/>
    </xf>
    <xf numFmtId="0" fontId="16" fillId="0" borderId="59" xfId="0" applyFont="1" applyBorder="1" applyAlignment="1">
      <alignment vertical="center" wrapText="1"/>
    </xf>
    <xf numFmtId="0" fontId="0" fillId="0" borderId="14" xfId="0" applyBorder="1" applyAlignment="1">
      <alignment vertical="center" wrapText="1"/>
    </xf>
    <xf numFmtId="0" fontId="0" fillId="0" borderId="27" xfId="0" applyBorder="1" applyAlignment="1">
      <alignment vertical="center" wrapText="1"/>
    </xf>
    <xf numFmtId="0" fontId="16" fillId="0" borderId="59" xfId="0" applyFont="1" applyBorder="1" applyAlignment="1">
      <alignment horizontal="left" vertical="center" wrapText="1"/>
    </xf>
    <xf numFmtId="0" fontId="19" fillId="0" borderId="14" xfId="0" applyFont="1" applyBorder="1" applyAlignment="1">
      <alignment vertical="center" wrapText="1"/>
    </xf>
    <xf numFmtId="0" fontId="19" fillId="0" borderId="27" xfId="0" applyFont="1" applyBorder="1" applyAlignment="1">
      <alignment vertical="center" wrapText="1"/>
    </xf>
    <xf numFmtId="0" fontId="16" fillId="0" borderId="59"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10" xfId="0" applyFont="1" applyBorder="1" applyAlignment="1">
      <alignment vertical="center" wrapText="1"/>
    </xf>
    <xf numFmtId="0" fontId="0" fillId="0" borderId="0" xfId="0" applyBorder="1" applyAlignment="1">
      <alignment vertical="center" wrapText="1"/>
    </xf>
    <xf numFmtId="0" fontId="0" fillId="0" borderId="26" xfId="0" applyBorder="1" applyAlignment="1">
      <alignment vertical="center" wrapText="1"/>
    </xf>
    <xf numFmtId="0" fontId="16" fillId="0" borderId="14" xfId="0" applyFont="1" applyBorder="1" applyAlignment="1">
      <alignment horizontal="left" vertical="center" wrapText="1"/>
    </xf>
    <xf numFmtId="0" fontId="16" fillId="0" borderId="27" xfId="0" applyFont="1" applyBorder="1" applyAlignment="1">
      <alignment horizontal="left" vertical="center" wrapText="1"/>
    </xf>
    <xf numFmtId="0" fontId="16" fillId="3" borderId="36"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39" xfId="0" applyFont="1" applyFill="1" applyBorder="1" applyAlignment="1">
      <alignment horizontal="center" vertical="center"/>
    </xf>
    <xf numFmtId="0" fontId="19" fillId="0" borderId="0" xfId="0" applyFont="1" applyBorder="1" applyAlignment="1">
      <alignment vertical="center" wrapText="1"/>
    </xf>
    <xf numFmtId="0" fontId="19" fillId="0" borderId="26" xfId="0" applyFont="1" applyBorder="1" applyAlignment="1">
      <alignment vertical="center" wrapText="1"/>
    </xf>
    <xf numFmtId="0" fontId="16" fillId="0" borderId="58" xfId="0" applyFont="1" applyFill="1" applyBorder="1" applyAlignment="1">
      <alignment horizontal="left" vertical="center" wrapText="1"/>
    </xf>
    <xf numFmtId="0" fontId="16" fillId="0" borderId="38"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9" fillId="0" borderId="0" xfId="0" applyFont="1" applyFill="1" applyBorder="1" applyAlignment="1">
      <alignment vertical="center" wrapText="1"/>
    </xf>
    <xf numFmtId="0" fontId="19" fillId="0" borderId="26" xfId="0" applyFont="1" applyFill="1" applyBorder="1" applyAlignment="1">
      <alignment vertical="center" wrapText="1"/>
    </xf>
    <xf numFmtId="0" fontId="16" fillId="0" borderId="60" xfId="0" applyFont="1" applyFill="1" applyBorder="1" applyAlignment="1" applyProtection="1">
      <alignment horizontal="left" vertical="top" wrapText="1"/>
      <protection locked="0"/>
    </xf>
    <xf numFmtId="0" fontId="16" fillId="0" borderId="38" xfId="0" applyFont="1" applyFill="1" applyBorder="1" applyAlignment="1" applyProtection="1">
      <alignment horizontal="left" vertical="top" wrapText="1"/>
      <protection locked="0"/>
    </xf>
    <xf numFmtId="0" fontId="16" fillId="0" borderId="28" xfId="0" applyFont="1" applyFill="1" applyBorder="1" applyAlignment="1" applyProtection="1">
      <alignment horizontal="left" vertical="top" wrapText="1"/>
      <protection locked="0"/>
    </xf>
    <xf numFmtId="0" fontId="16" fillId="0" borderId="61"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26" xfId="0" applyFont="1" applyFill="1" applyBorder="1" applyAlignment="1" applyProtection="1">
      <alignment horizontal="left" vertical="top" wrapText="1"/>
      <protection locked="0"/>
    </xf>
    <xf numFmtId="0" fontId="16" fillId="0" borderId="17" xfId="0" applyFont="1" applyFill="1" applyBorder="1" applyAlignment="1" applyProtection="1">
      <alignment horizontal="left" vertical="top" wrapText="1"/>
      <protection locked="0"/>
    </xf>
    <xf numFmtId="0" fontId="16" fillId="0" borderId="14" xfId="0" applyFont="1" applyFill="1" applyBorder="1" applyAlignment="1" applyProtection="1">
      <alignment horizontal="left" vertical="top" wrapText="1"/>
      <protection locked="0"/>
    </xf>
    <xf numFmtId="0" fontId="16" fillId="0" borderId="27" xfId="0" applyFont="1" applyFill="1" applyBorder="1" applyAlignment="1" applyProtection="1">
      <alignment horizontal="left" vertical="top" wrapText="1"/>
      <protection locked="0"/>
    </xf>
    <xf numFmtId="166" fontId="24" fillId="9" borderId="58" xfId="0" applyNumberFormat="1" applyFont="1" applyFill="1" applyBorder="1" applyAlignment="1">
      <alignment horizontal="center" vertical="center"/>
    </xf>
    <xf numFmtId="166" fontId="25" fillId="9" borderId="38" xfId="0" applyNumberFormat="1" applyFont="1" applyFill="1" applyBorder="1" applyAlignment="1">
      <alignment vertical="center"/>
    </xf>
    <xf numFmtId="166" fontId="25" fillId="9" borderId="28" xfId="0" applyNumberFormat="1" applyFont="1" applyFill="1" applyBorder="1" applyAlignment="1">
      <alignment vertical="center"/>
    </xf>
    <xf numFmtId="166" fontId="18" fillId="9" borderId="58" xfId="0" applyNumberFormat="1" applyFont="1" applyFill="1" applyBorder="1" applyAlignment="1">
      <alignment horizontal="center" vertical="center"/>
    </xf>
    <xf numFmtId="166" fontId="6" fillId="9" borderId="38" xfId="0" applyNumberFormat="1" applyFont="1" applyFill="1" applyBorder="1" applyAlignment="1">
      <alignment vertical="center"/>
    </xf>
    <xf numFmtId="166" fontId="6" fillId="9" borderId="28" xfId="0" applyNumberFormat="1" applyFont="1" applyFill="1" applyBorder="1" applyAlignment="1">
      <alignment vertical="center"/>
    </xf>
    <xf numFmtId="0" fontId="5" fillId="0" borderId="3"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3" xfId="0" applyFont="1" applyFill="1" applyBorder="1" applyAlignment="1">
      <alignment vertical="top" wrapText="1"/>
    </xf>
    <xf numFmtId="0" fontId="0" fillId="0" borderId="2" xfId="0" applyFill="1" applyBorder="1" applyAlignment="1">
      <alignment wrapText="1"/>
    </xf>
    <xf numFmtId="0" fontId="0" fillId="0" borderId="4" xfId="0" applyFill="1" applyBorder="1" applyAlignment="1">
      <alignment wrapText="1"/>
    </xf>
    <xf numFmtId="0" fontId="0" fillId="0" borderId="3" xfId="0" applyFill="1" applyBorder="1" applyAlignment="1">
      <alignment vertical="top" wrapText="1"/>
    </xf>
    <xf numFmtId="0" fontId="6" fillId="0" borderId="4" xfId="0" applyFont="1" applyBorder="1" applyAlignment="1">
      <alignment horizontal="center" vertical="top" wrapText="1"/>
    </xf>
    <xf numFmtId="0" fontId="8" fillId="4" borderId="0" xfId="0" applyFont="1" applyFill="1" applyAlignment="1">
      <alignment horizontal="left" wrapText="1"/>
    </xf>
    <xf numFmtId="0" fontId="0" fillId="0" borderId="2" xfId="0" applyBorder="1" applyAlignment="1">
      <alignment horizontal="left" wrapText="1"/>
    </xf>
    <xf numFmtId="0" fontId="11" fillId="2" borderId="3" xfId="0" applyFont="1" applyFill="1" applyBorder="1" applyAlignment="1">
      <alignment horizontal="left" vertical="top" wrapText="1"/>
    </xf>
    <xf numFmtId="0" fontId="0" fillId="0" borderId="2" xfId="0" applyBorder="1" applyAlignment="1">
      <alignment vertical="top" wrapText="1"/>
    </xf>
    <xf numFmtId="0" fontId="0" fillId="0" borderId="2" xfId="0" applyBorder="1" applyAlignment="1">
      <alignment horizontal="left" vertical="top" wrapText="1"/>
    </xf>
    <xf numFmtId="0" fontId="11" fillId="2" borderId="2" xfId="0" applyFont="1" applyFill="1" applyBorder="1" applyAlignment="1">
      <alignment horizontal="left" vertical="top" wrapText="1"/>
    </xf>
    <xf numFmtId="0" fontId="11" fillId="2" borderId="2" xfId="0" applyFont="1" applyFill="1" applyBorder="1" applyAlignment="1">
      <alignment horizontal="center" vertical="top" wrapText="1"/>
    </xf>
    <xf numFmtId="0" fontId="0" fillId="0" borderId="2" xfId="0" applyBorder="1" applyAlignment="1">
      <alignment horizontal="center" vertical="top" wrapText="1"/>
    </xf>
    <xf numFmtId="0" fontId="6" fillId="0" borderId="2" xfId="0" applyFont="1" applyFill="1" applyBorder="1" applyAlignment="1">
      <alignment wrapText="1"/>
    </xf>
    <xf numFmtId="0" fontId="0" fillId="0" borderId="4" xfId="0" applyBorder="1" applyAlignment="1">
      <alignment vertical="top" wrapText="1"/>
    </xf>
    <xf numFmtId="0" fontId="6" fillId="0" borderId="4" xfId="0" applyFont="1" applyFill="1" applyBorder="1" applyAlignment="1">
      <alignment wrapText="1"/>
    </xf>
    <xf numFmtId="0" fontId="6" fillId="0" borderId="2" xfId="0" applyFont="1" applyFill="1" applyBorder="1" applyAlignment="1">
      <alignment vertical="top" wrapText="1"/>
    </xf>
    <xf numFmtId="0" fontId="5" fillId="0" borderId="3" xfId="0" applyFont="1" applyFill="1" applyBorder="1" applyAlignment="1">
      <alignment horizontal="lef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0" fillId="0" borderId="3" xfId="0" applyFill="1" applyBorder="1" applyAlignment="1">
      <alignment horizontal="left" vertical="top" wrapText="1"/>
    </xf>
    <xf numFmtId="0" fontId="0" fillId="0" borderId="2" xfId="0" applyFill="1" applyBorder="1" applyAlignment="1">
      <alignment horizontal="left" vertical="top" wrapText="1"/>
    </xf>
    <xf numFmtId="0" fontId="0" fillId="0" borderId="4" xfId="0" applyFill="1" applyBorder="1" applyAlignment="1">
      <alignment horizontal="left" vertical="top" wrapText="1"/>
    </xf>
    <xf numFmtId="0" fontId="6" fillId="0" borderId="2" xfId="0" applyFont="1" applyBorder="1" applyAlignment="1">
      <alignment horizontal="center" vertical="top" wrapText="1"/>
    </xf>
    <xf numFmtId="0" fontId="6" fillId="0" borderId="4" xfId="0" applyFont="1" applyFill="1" applyBorder="1" applyAlignment="1">
      <alignment vertical="top" wrapText="1"/>
    </xf>
    <xf numFmtId="0" fontId="6" fillId="0" borderId="3" xfId="0" applyFont="1" applyBorder="1" applyAlignment="1">
      <alignment vertical="top" wrapText="1"/>
    </xf>
    <xf numFmtId="0" fontId="0" fillId="0" borderId="3" xfId="0" applyBorder="1" applyAlignment="1">
      <alignment vertical="top" wrapText="1"/>
    </xf>
    <xf numFmtId="0" fontId="11" fillId="2" borderId="6" xfId="0" applyFont="1" applyFill="1" applyBorder="1" applyAlignment="1">
      <alignment horizontal="center" vertical="top" wrapText="1"/>
    </xf>
    <xf numFmtId="0" fontId="11" fillId="2" borderId="12" xfId="0" applyFont="1" applyFill="1" applyBorder="1" applyAlignment="1">
      <alignment horizontal="center" vertical="top" wrapText="1"/>
    </xf>
    <xf numFmtId="0" fontId="0" fillId="0" borderId="2" xfId="0" applyFill="1" applyBorder="1" applyAlignment="1">
      <alignment vertical="top" wrapText="1"/>
    </xf>
    <xf numFmtId="0" fontId="11" fillId="2" borderId="7" xfId="0" applyFont="1" applyFill="1" applyBorder="1" applyAlignment="1">
      <alignment horizontal="center" vertical="top" wrapText="1"/>
    </xf>
    <xf numFmtId="0" fontId="0" fillId="0" borderId="4" xfId="0" applyFill="1" applyBorder="1" applyAlignment="1">
      <alignment vertical="top" wrapText="1"/>
    </xf>
    <xf numFmtId="0" fontId="0" fillId="0" borderId="7" xfId="0" applyBorder="1" applyAlignment="1">
      <alignment horizontal="center" vertical="top" wrapText="1"/>
    </xf>
    <xf numFmtId="0" fontId="0" fillId="0" borderId="12" xfId="0" applyBorder="1" applyAlignment="1">
      <alignment horizontal="center" vertical="top" wrapText="1"/>
    </xf>
    <xf numFmtId="0" fontId="1" fillId="0" borderId="3"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0" fillId="0" borderId="3" xfId="0" applyFill="1" applyBorder="1" applyAlignment="1">
      <alignment wrapText="1"/>
    </xf>
    <xf numFmtId="0" fontId="5" fillId="0" borderId="3" xfId="0" applyFont="1" applyFill="1" applyBorder="1" applyAlignment="1">
      <alignment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0" fillId="0" borderId="2" xfId="0" applyFill="1" applyBorder="1" applyAlignment="1">
      <alignment horizontal="left" wrapText="1"/>
    </xf>
    <xf numFmtId="0" fontId="0" fillId="0" borderId="4" xfId="0" applyFill="1" applyBorder="1" applyAlignment="1">
      <alignment horizontal="left" wrapText="1"/>
    </xf>
    <xf numFmtId="0" fontId="11" fillId="2" borderId="6" xfId="0" applyFont="1" applyFill="1" applyBorder="1" applyAlignment="1">
      <alignment horizontal="left" vertical="top" wrapText="1"/>
    </xf>
    <xf numFmtId="0" fontId="0" fillId="0" borderId="7" xfId="0" applyBorder="1" applyAlignment="1">
      <alignment vertical="top" wrapText="1"/>
    </xf>
    <xf numFmtId="0" fontId="11" fillId="2" borderId="4" xfId="0" applyFont="1" applyFill="1" applyBorder="1" applyAlignment="1">
      <alignment horizontal="left" vertical="top" wrapText="1"/>
    </xf>
    <xf numFmtId="0" fontId="5" fillId="0" borderId="5" xfId="0" applyFont="1" applyFill="1" applyBorder="1" applyAlignment="1">
      <alignment horizontal="center" vertical="top" wrapText="1"/>
    </xf>
    <xf numFmtId="0" fontId="6" fillId="0" borderId="5" xfId="0" applyFont="1" applyFill="1" applyBorder="1" applyAlignment="1">
      <alignment horizontal="center" vertical="top" wrapText="1"/>
    </xf>
    <xf numFmtId="0" fontId="1" fillId="0" borderId="3" xfId="0" applyFont="1" applyBorder="1" applyAlignment="1">
      <alignment horizontal="center" vertical="top" wrapText="1"/>
    </xf>
    <xf numFmtId="0" fontId="1" fillId="0" borderId="5"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wrapText="1"/>
    </xf>
    <xf numFmtId="0" fontId="6" fillId="0" borderId="4" xfId="0" applyFont="1" applyFill="1" applyBorder="1" applyAlignment="1">
      <alignment horizontal="left" wrapText="1"/>
    </xf>
    <xf numFmtId="0" fontId="6" fillId="0" borderId="3" xfId="0" applyFont="1" applyFill="1" applyBorder="1" applyAlignment="1">
      <alignment horizontal="center" vertical="top" wrapText="1" shrinkToFit="1"/>
    </xf>
    <xf numFmtId="0" fontId="6" fillId="0" borderId="2" xfId="0" applyFont="1" applyFill="1" applyBorder="1" applyAlignment="1">
      <alignment horizontal="center" vertical="top" wrapText="1" shrinkToFit="1"/>
    </xf>
    <xf numFmtId="0" fontId="6" fillId="0" borderId="4" xfId="0" applyFont="1" applyFill="1" applyBorder="1" applyAlignment="1">
      <alignment horizontal="center" vertical="top" wrapText="1" shrinkToFit="1"/>
    </xf>
    <xf numFmtId="0" fontId="11" fillId="2" borderId="3" xfId="0" applyFont="1" applyFill="1" applyBorder="1" applyAlignment="1">
      <alignment horizontal="center" vertical="top" wrapText="1"/>
    </xf>
    <xf numFmtId="0" fontId="0" fillId="0" borderId="4" xfId="0" applyBorder="1" applyAlignment="1">
      <alignment horizontal="center" vertical="top" wrapText="1"/>
    </xf>
    <xf numFmtId="0" fontId="11" fillId="0" borderId="3" xfId="0" applyFont="1" applyFill="1" applyBorder="1" applyAlignment="1">
      <alignment horizontal="center" vertical="top" wrapText="1"/>
    </xf>
    <xf numFmtId="0" fontId="0" fillId="0" borderId="2" xfId="0" applyFill="1" applyBorder="1" applyAlignment="1">
      <alignment horizontal="center" vertical="top" wrapText="1"/>
    </xf>
    <xf numFmtId="0" fontId="0" fillId="0" borderId="4" xfId="0" applyFill="1" applyBorder="1" applyAlignment="1">
      <alignment horizontal="center" vertical="top" wrapText="1"/>
    </xf>
    <xf numFmtId="0" fontId="6" fillId="0" borderId="3" xfId="0" applyFont="1" applyFill="1" applyBorder="1" applyAlignment="1">
      <alignment horizontal="left" vertical="top" wrapText="1" shrinkToFit="1"/>
    </xf>
    <xf numFmtId="0" fontId="6" fillId="0" borderId="2" xfId="0" applyFont="1" applyFill="1" applyBorder="1" applyAlignment="1">
      <alignment horizontal="left" vertical="top" wrapText="1" shrinkToFit="1"/>
    </xf>
    <xf numFmtId="0" fontId="6" fillId="0" borderId="4" xfId="0" applyFont="1" applyFill="1" applyBorder="1" applyAlignment="1">
      <alignment horizontal="left" vertical="top" wrapText="1" shrinkToFit="1"/>
    </xf>
    <xf numFmtId="0" fontId="11" fillId="0" borderId="3" xfId="0" applyFont="1" applyFill="1" applyBorder="1" applyAlignment="1">
      <alignment horizontal="left" vertical="top" wrapText="1"/>
    </xf>
    <xf numFmtId="0" fontId="0" fillId="2" borderId="3" xfId="0" applyFill="1" applyBorder="1" applyAlignment="1">
      <alignment horizontal="left" vertical="top" wrapText="1"/>
    </xf>
    <xf numFmtId="0" fontId="0" fillId="2" borderId="2" xfId="0" applyFill="1" applyBorder="1" applyAlignment="1">
      <alignment horizontal="left" vertical="top" wrapText="1"/>
    </xf>
    <xf numFmtId="0" fontId="0" fillId="2" borderId="4" xfId="0" applyFill="1" applyBorder="1" applyAlignment="1">
      <alignment horizontal="left" vertical="top" wrapText="1"/>
    </xf>
    <xf numFmtId="0" fontId="0" fillId="2" borderId="3" xfId="0" applyFill="1" applyBorder="1" applyAlignment="1">
      <alignment vertical="top" wrapText="1"/>
    </xf>
    <xf numFmtId="0" fontId="0" fillId="2" borderId="2" xfId="0" applyFill="1" applyBorder="1" applyAlignment="1">
      <alignment wrapText="1"/>
    </xf>
    <xf numFmtId="0" fontId="0" fillId="2" borderId="4" xfId="0" applyFill="1" applyBorder="1" applyAlignment="1">
      <alignment wrapText="1"/>
    </xf>
    <xf numFmtId="0" fontId="11" fillId="2" borderId="4" xfId="0" applyFont="1" applyFill="1" applyBorder="1" applyAlignment="1">
      <alignment horizontal="center" vertical="top" wrapText="1"/>
    </xf>
    <xf numFmtId="0" fontId="0" fillId="2" borderId="2" xfId="0" applyFill="1" applyBorder="1" applyAlignment="1">
      <alignment vertical="top" wrapText="1"/>
    </xf>
    <xf numFmtId="0" fontId="0" fillId="2" borderId="4" xfId="0" applyFill="1" applyBorder="1" applyAlignment="1">
      <alignment vertical="top" wrapText="1"/>
    </xf>
    <xf numFmtId="0" fontId="0" fillId="2" borderId="3" xfId="0" applyFill="1" applyBorder="1" applyAlignment="1">
      <alignment horizontal="left" wrapText="1"/>
    </xf>
    <xf numFmtId="0" fontId="0" fillId="2" borderId="2" xfId="0" applyFill="1" applyBorder="1" applyAlignment="1">
      <alignment horizontal="left" wrapText="1"/>
    </xf>
    <xf numFmtId="0" fontId="0" fillId="2" borderId="4" xfId="0" applyFill="1" applyBorder="1" applyAlignment="1">
      <alignment horizontal="left" wrapText="1"/>
    </xf>
    <xf numFmtId="0" fontId="29" fillId="0" borderId="3" xfId="0" applyFont="1" applyFill="1" applyBorder="1" applyAlignment="1">
      <alignment horizontal="center" vertical="top" wrapText="1"/>
    </xf>
    <xf numFmtId="0" fontId="29" fillId="0" borderId="2" xfId="0" applyFont="1" applyFill="1" applyBorder="1" applyAlignment="1">
      <alignment horizontal="center" vertical="top" wrapText="1"/>
    </xf>
    <xf numFmtId="0" fontId="29" fillId="0" borderId="4" xfId="0" applyFont="1" applyFill="1" applyBorder="1" applyAlignment="1">
      <alignment horizontal="center" vertical="top" wrapText="1"/>
    </xf>
    <xf numFmtId="0" fontId="0" fillId="2" borderId="3" xfId="0" applyFill="1" applyBorder="1" applyAlignment="1">
      <alignment vertical="center" wrapText="1"/>
    </xf>
    <xf numFmtId="0" fontId="0" fillId="2" borderId="2" xfId="0" applyFill="1" applyBorder="1" applyAlignment="1">
      <alignment vertical="center" wrapText="1"/>
    </xf>
    <xf numFmtId="0" fontId="0" fillId="2" borderId="4" xfId="0" applyFill="1" applyBorder="1" applyAlignment="1">
      <alignment vertical="center" wrapText="1"/>
    </xf>
    <xf numFmtId="0" fontId="29" fillId="0" borderId="3" xfId="0" applyFont="1" applyFill="1" applyBorder="1" applyAlignment="1">
      <alignment horizontal="left" vertical="top" wrapText="1"/>
    </xf>
    <xf numFmtId="0" fontId="29" fillId="0" borderId="2" xfId="0" applyFont="1" applyFill="1" applyBorder="1" applyAlignment="1">
      <alignment horizontal="left" vertical="top" wrapText="1"/>
    </xf>
    <xf numFmtId="0" fontId="29" fillId="0" borderId="4" xfId="0" applyFont="1" applyFill="1" applyBorder="1" applyAlignment="1">
      <alignment horizontal="left" vertical="top" wrapText="1"/>
    </xf>
    <xf numFmtId="0" fontId="12" fillId="2" borderId="3" xfId="0" applyFont="1" applyFill="1" applyBorder="1" applyAlignment="1">
      <alignment horizontal="left" vertical="top" wrapText="1"/>
    </xf>
    <xf numFmtId="0" fontId="0" fillId="0" borderId="2" xfId="0" applyBorder="1" applyAlignment="1">
      <alignment wrapText="1"/>
    </xf>
    <xf numFmtId="0" fontId="6" fillId="2" borderId="3" xfId="0" applyFont="1" applyFill="1" applyBorder="1" applyAlignment="1">
      <alignment vertical="center" wrapText="1"/>
    </xf>
    <xf numFmtId="0" fontId="0" fillId="0" borderId="4" xfId="0" applyBorder="1" applyAlignment="1">
      <alignment vertical="center" wrapText="1"/>
    </xf>
    <xf numFmtId="0" fontId="6" fillId="2" borderId="2" xfId="0" applyFont="1" applyFill="1" applyBorder="1" applyAlignment="1">
      <alignment vertical="center" wrapText="1"/>
    </xf>
    <xf numFmtId="0" fontId="0" fillId="0" borderId="8" xfId="0" applyFill="1" applyBorder="1" applyAlignment="1">
      <alignment vertical="center" wrapText="1"/>
    </xf>
    <xf numFmtId="0" fontId="11" fillId="0" borderId="0" xfId="0" applyFont="1" applyFill="1" applyBorder="1" applyAlignment="1">
      <alignment horizontal="center" vertical="top" wrapText="1"/>
    </xf>
    <xf numFmtId="0" fontId="0" fillId="0" borderId="0" xfId="0" applyFill="1" applyBorder="1" applyAlignment="1">
      <alignment horizontal="center" vertical="top" wrapText="1"/>
    </xf>
    <xf numFmtId="0" fontId="0" fillId="0" borderId="0" xfId="0" applyFill="1" applyBorder="1" applyAlignment="1">
      <alignment vertical="top" wrapText="1"/>
    </xf>
    <xf numFmtId="0" fontId="0" fillId="0" borderId="0" xfId="0" applyFill="1" applyBorder="1" applyAlignment="1">
      <alignment wrapText="1"/>
    </xf>
  </cellXfs>
  <cellStyles count="2">
    <cellStyle name="Hyperlink" xfId="1" builtinId="8"/>
    <cellStyle name="Normal" xfId="0" builtinId="0"/>
  </cellStyles>
  <dxfs count="42">
    <dxf>
      <font>
        <condense val="0"/>
        <extend val="0"/>
        <color auto="1"/>
      </font>
      <fill>
        <patternFill>
          <bgColor indexed="34"/>
        </patternFill>
      </fill>
    </dxf>
    <dxf>
      <fill>
        <patternFill>
          <bgColor indexed="10"/>
        </patternFill>
      </fill>
    </dxf>
    <dxf>
      <font>
        <condense val="0"/>
        <extend val="0"/>
        <color auto="1"/>
      </font>
      <fill>
        <patternFill>
          <bgColor indexed="11"/>
        </patternFill>
      </fill>
    </dxf>
    <dxf>
      <font>
        <condense val="0"/>
        <extend val="0"/>
        <color auto="1"/>
      </font>
      <fill>
        <patternFill>
          <bgColor indexed="13"/>
        </patternFill>
      </fill>
    </dxf>
    <dxf>
      <fill>
        <patternFill>
          <bgColor indexed="10"/>
        </patternFill>
      </fill>
    </dxf>
    <dxf>
      <font>
        <condense val="0"/>
        <extend val="0"/>
        <color auto="1"/>
      </font>
      <fill>
        <patternFill>
          <bgColor indexed="11"/>
        </patternFill>
      </fill>
    </dxf>
    <dxf>
      <font>
        <condense val="0"/>
        <extend val="0"/>
        <color auto="1"/>
      </font>
      <fill>
        <patternFill>
          <bgColor indexed="13"/>
        </patternFill>
      </fill>
    </dxf>
    <dxf>
      <fill>
        <patternFill>
          <bgColor indexed="10"/>
        </patternFill>
      </fill>
    </dxf>
    <dxf>
      <font>
        <condense val="0"/>
        <extend val="0"/>
        <color auto="1"/>
      </font>
      <fill>
        <patternFill>
          <bgColor indexed="11"/>
        </patternFill>
      </fill>
    </dxf>
    <dxf>
      <font>
        <condense val="0"/>
        <extend val="0"/>
        <color auto="1"/>
      </font>
      <fill>
        <patternFill>
          <bgColor indexed="13"/>
        </patternFill>
      </fill>
    </dxf>
    <dxf>
      <fill>
        <patternFill>
          <bgColor indexed="10"/>
        </patternFill>
      </fill>
    </dxf>
    <dxf>
      <font>
        <condense val="0"/>
        <extend val="0"/>
        <color auto="1"/>
      </font>
      <fill>
        <patternFill>
          <bgColor indexed="11"/>
        </patternFill>
      </fill>
    </dxf>
    <dxf>
      <font>
        <condense val="0"/>
        <extend val="0"/>
        <color auto="1"/>
      </font>
      <fill>
        <patternFill>
          <bgColor indexed="13"/>
        </patternFill>
      </fill>
    </dxf>
    <dxf>
      <fill>
        <patternFill>
          <bgColor indexed="10"/>
        </patternFill>
      </fill>
    </dxf>
    <dxf>
      <font>
        <condense val="0"/>
        <extend val="0"/>
        <color auto="1"/>
      </font>
      <fill>
        <patternFill>
          <bgColor indexed="11"/>
        </patternFill>
      </fill>
    </dxf>
    <dxf>
      <font>
        <condense val="0"/>
        <extend val="0"/>
        <color auto="1"/>
      </font>
      <fill>
        <patternFill>
          <bgColor indexed="13"/>
        </patternFill>
      </fill>
    </dxf>
    <dxf>
      <fill>
        <patternFill>
          <bgColor indexed="10"/>
        </patternFill>
      </fill>
    </dxf>
    <dxf>
      <font>
        <condense val="0"/>
        <extend val="0"/>
        <color auto="1"/>
      </font>
      <fill>
        <patternFill>
          <bgColor indexed="11"/>
        </patternFill>
      </fill>
    </dxf>
    <dxf>
      <font>
        <condense val="0"/>
        <extend val="0"/>
        <color auto="1"/>
      </font>
      <fill>
        <patternFill>
          <bgColor indexed="13"/>
        </patternFill>
      </fill>
    </dxf>
    <dxf>
      <fill>
        <patternFill>
          <bgColor indexed="10"/>
        </patternFill>
      </fill>
    </dxf>
    <dxf>
      <font>
        <condense val="0"/>
        <extend val="0"/>
        <color auto="1"/>
      </font>
      <fill>
        <patternFill>
          <bgColor indexed="11"/>
        </patternFill>
      </fill>
    </dxf>
    <dxf>
      <font>
        <condense val="0"/>
        <extend val="0"/>
        <color auto="1"/>
      </font>
      <fill>
        <patternFill>
          <bgColor indexed="13"/>
        </patternFill>
      </fill>
    </dxf>
    <dxf>
      <fill>
        <patternFill>
          <bgColor indexed="10"/>
        </patternFill>
      </fill>
    </dxf>
    <dxf>
      <font>
        <condense val="0"/>
        <extend val="0"/>
        <color auto="1"/>
      </font>
      <fill>
        <patternFill>
          <bgColor indexed="11"/>
        </patternFill>
      </fill>
    </dxf>
    <dxf>
      <font>
        <condense val="0"/>
        <extend val="0"/>
        <color auto="1"/>
      </font>
      <fill>
        <patternFill>
          <bgColor indexed="13"/>
        </patternFill>
      </fill>
    </dxf>
    <dxf>
      <fill>
        <patternFill>
          <bgColor indexed="10"/>
        </patternFill>
      </fill>
    </dxf>
    <dxf>
      <font>
        <condense val="0"/>
        <extend val="0"/>
        <color auto="1"/>
      </font>
      <fill>
        <patternFill>
          <bgColor indexed="11"/>
        </patternFill>
      </fill>
    </dxf>
    <dxf>
      <fill>
        <patternFill>
          <bgColor indexed="13"/>
        </patternFill>
      </fill>
    </dxf>
    <dxf>
      <fill>
        <patternFill>
          <bgColor indexed="10"/>
        </patternFill>
      </fill>
    </dxf>
    <dxf>
      <font>
        <condense val="0"/>
        <extend val="0"/>
        <color auto="1"/>
      </font>
      <fill>
        <patternFill>
          <bgColor indexed="11"/>
        </patternFill>
      </fill>
    </dxf>
    <dxf>
      <fill>
        <patternFill>
          <bgColor indexed="13"/>
        </patternFill>
      </fill>
    </dxf>
    <dxf>
      <fill>
        <patternFill>
          <bgColor indexed="10"/>
        </patternFill>
      </fill>
    </dxf>
    <dxf>
      <font>
        <condense val="0"/>
        <extend val="0"/>
        <color auto="1"/>
      </font>
      <fill>
        <patternFill>
          <bgColor indexed="11"/>
        </patternFill>
      </fill>
    </dxf>
    <dxf>
      <fill>
        <patternFill>
          <bgColor indexed="13"/>
        </patternFill>
      </fill>
    </dxf>
    <dxf>
      <fill>
        <patternFill>
          <bgColor indexed="10"/>
        </patternFill>
      </fill>
    </dxf>
    <dxf>
      <font>
        <condense val="0"/>
        <extend val="0"/>
        <color auto="1"/>
      </font>
      <fill>
        <patternFill>
          <bgColor indexed="11"/>
        </patternFill>
      </fill>
    </dxf>
    <dxf>
      <fill>
        <patternFill>
          <bgColor indexed="13"/>
        </patternFill>
      </fill>
    </dxf>
    <dxf>
      <fill>
        <patternFill>
          <bgColor indexed="10"/>
        </patternFill>
      </fill>
    </dxf>
    <dxf>
      <font>
        <condense val="0"/>
        <extend val="0"/>
        <color auto="1"/>
      </font>
      <fill>
        <patternFill>
          <bgColor indexed="11"/>
        </patternFill>
      </fill>
    </dxf>
    <dxf>
      <fill>
        <patternFill>
          <bgColor indexed="13"/>
        </patternFill>
      </fill>
    </dxf>
    <dxf>
      <fill>
        <patternFill>
          <bgColor indexed="10"/>
        </patternFill>
      </fill>
    </dxf>
    <dxf>
      <font>
        <condense val="0"/>
        <extend val="0"/>
        <color auto="1"/>
      </font>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8</xdr:col>
      <xdr:colOff>381000</xdr:colOff>
      <xdr:row>0</xdr:row>
      <xdr:rowOff>0</xdr:rowOff>
    </xdr:from>
    <xdr:to>
      <xdr:col>8</xdr:col>
      <xdr:colOff>104775</xdr:colOff>
      <xdr:row>0</xdr:row>
      <xdr:rowOff>0</xdr:rowOff>
    </xdr:to>
    <xdr:sp macro="" textlink="">
      <xdr:nvSpPr>
        <xdr:cNvPr id="36528" name="Rectangle 1"/>
        <xdr:cNvSpPr>
          <a:spLocks noChangeArrowheads="1"/>
        </xdr:cNvSpPr>
      </xdr:nvSpPr>
      <xdr:spPr bwMode="auto">
        <a:xfrm>
          <a:off x="5867400" y="0"/>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381000</xdr:colOff>
      <xdr:row>0</xdr:row>
      <xdr:rowOff>0</xdr:rowOff>
    </xdr:from>
    <xdr:to>
      <xdr:col>8</xdr:col>
      <xdr:colOff>104775</xdr:colOff>
      <xdr:row>0</xdr:row>
      <xdr:rowOff>0</xdr:rowOff>
    </xdr:to>
    <xdr:sp macro="" textlink="">
      <xdr:nvSpPr>
        <xdr:cNvPr id="36529" name="Rectangle 2"/>
        <xdr:cNvSpPr>
          <a:spLocks noChangeArrowheads="1"/>
        </xdr:cNvSpPr>
      </xdr:nvSpPr>
      <xdr:spPr bwMode="auto">
        <a:xfrm>
          <a:off x="5867400" y="0"/>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257175</xdr:colOff>
      <xdr:row>0</xdr:row>
      <xdr:rowOff>0</xdr:rowOff>
    </xdr:from>
    <xdr:to>
      <xdr:col>10</xdr:col>
      <xdr:colOff>247650</xdr:colOff>
      <xdr:row>0</xdr:row>
      <xdr:rowOff>0</xdr:rowOff>
    </xdr:to>
    <xdr:sp macro="" textlink="">
      <xdr:nvSpPr>
        <xdr:cNvPr id="36530" name="Rectangle 3"/>
        <xdr:cNvSpPr>
          <a:spLocks noChangeArrowheads="1"/>
        </xdr:cNvSpPr>
      </xdr:nvSpPr>
      <xdr:spPr bwMode="auto">
        <a:xfrm>
          <a:off x="5791200" y="0"/>
          <a:ext cx="1066800" cy="0"/>
        </a:xfrm>
        <a:prstGeom prst="rect">
          <a:avLst/>
        </a:prstGeom>
        <a:noFill/>
        <a:ln w="9525">
          <a:solidFill>
            <a:srgbClr val="000000"/>
          </a:solidFill>
          <a:miter lim="800000"/>
          <a:headEnd/>
          <a:tailEnd/>
        </a:ln>
      </xdr:spPr>
    </xdr:sp>
    <xdr:clientData/>
  </xdr:twoCellAnchor>
  <xdr:twoCellAnchor>
    <xdr:from>
      <xdr:col>8</xdr:col>
      <xdr:colOff>390525</xdr:colOff>
      <xdr:row>0</xdr:row>
      <xdr:rowOff>0</xdr:rowOff>
    </xdr:from>
    <xdr:to>
      <xdr:col>8</xdr:col>
      <xdr:colOff>114300</xdr:colOff>
      <xdr:row>0</xdr:row>
      <xdr:rowOff>0</xdr:rowOff>
    </xdr:to>
    <xdr:sp macro="" textlink="">
      <xdr:nvSpPr>
        <xdr:cNvPr id="36531" name="Rectangle 4"/>
        <xdr:cNvSpPr>
          <a:spLocks noChangeArrowheads="1"/>
        </xdr:cNvSpPr>
      </xdr:nvSpPr>
      <xdr:spPr bwMode="auto">
        <a:xfrm>
          <a:off x="5867400" y="0"/>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0</xdr:row>
      <xdr:rowOff>0</xdr:rowOff>
    </xdr:from>
    <xdr:to>
      <xdr:col>11</xdr:col>
      <xdr:colOff>0</xdr:colOff>
      <xdr:row>0</xdr:row>
      <xdr:rowOff>0</xdr:rowOff>
    </xdr:to>
    <xdr:sp macro="" textlink="">
      <xdr:nvSpPr>
        <xdr:cNvPr id="36532" name="Rectangle 5"/>
        <xdr:cNvSpPr>
          <a:spLocks noChangeArrowheads="1"/>
        </xdr:cNvSpPr>
      </xdr:nvSpPr>
      <xdr:spPr bwMode="auto">
        <a:xfrm>
          <a:off x="7839075" y="0"/>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0</xdr:row>
      <xdr:rowOff>0</xdr:rowOff>
    </xdr:from>
    <xdr:to>
      <xdr:col>11</xdr:col>
      <xdr:colOff>0</xdr:colOff>
      <xdr:row>0</xdr:row>
      <xdr:rowOff>0</xdr:rowOff>
    </xdr:to>
    <xdr:sp macro="" textlink="">
      <xdr:nvSpPr>
        <xdr:cNvPr id="36533" name="Rectangle 6"/>
        <xdr:cNvSpPr>
          <a:spLocks noChangeArrowheads="1"/>
        </xdr:cNvSpPr>
      </xdr:nvSpPr>
      <xdr:spPr bwMode="auto">
        <a:xfrm>
          <a:off x="7839075" y="0"/>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0</xdr:row>
      <xdr:rowOff>0</xdr:rowOff>
    </xdr:from>
    <xdr:to>
      <xdr:col>11</xdr:col>
      <xdr:colOff>0</xdr:colOff>
      <xdr:row>0</xdr:row>
      <xdr:rowOff>0</xdr:rowOff>
    </xdr:to>
    <xdr:sp macro="" textlink="">
      <xdr:nvSpPr>
        <xdr:cNvPr id="36534" name="Rectangle 7"/>
        <xdr:cNvSpPr>
          <a:spLocks noChangeArrowheads="1"/>
        </xdr:cNvSpPr>
      </xdr:nvSpPr>
      <xdr:spPr bwMode="auto">
        <a:xfrm>
          <a:off x="7839075" y="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333375</xdr:colOff>
      <xdr:row>0</xdr:row>
      <xdr:rowOff>0</xdr:rowOff>
    </xdr:from>
    <xdr:to>
      <xdr:col>2</xdr:col>
      <xdr:colOff>447675</xdr:colOff>
      <xdr:row>0</xdr:row>
      <xdr:rowOff>0</xdr:rowOff>
    </xdr:to>
    <xdr:sp macro="" textlink="">
      <xdr:nvSpPr>
        <xdr:cNvPr id="36535" name="Rectangle 8"/>
        <xdr:cNvSpPr>
          <a:spLocks noChangeArrowheads="1"/>
        </xdr:cNvSpPr>
      </xdr:nvSpPr>
      <xdr:spPr bwMode="auto">
        <a:xfrm>
          <a:off x="1076325" y="0"/>
          <a:ext cx="114300"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0</xdr:row>
      <xdr:rowOff>0</xdr:rowOff>
    </xdr:from>
    <xdr:to>
      <xdr:col>0</xdr:col>
      <xdr:colOff>200025</xdr:colOff>
      <xdr:row>0</xdr:row>
      <xdr:rowOff>0</xdr:rowOff>
    </xdr:to>
    <xdr:sp macro="" textlink="">
      <xdr:nvSpPr>
        <xdr:cNvPr id="36536" name="Rectangle 9"/>
        <xdr:cNvSpPr>
          <a:spLocks noChangeArrowheads="1"/>
        </xdr:cNvSpPr>
      </xdr:nvSpPr>
      <xdr:spPr bwMode="auto">
        <a:xfrm>
          <a:off x="142875" y="0"/>
          <a:ext cx="57150"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0</xdr:row>
      <xdr:rowOff>0</xdr:rowOff>
    </xdr:from>
    <xdr:to>
      <xdr:col>0</xdr:col>
      <xdr:colOff>200025</xdr:colOff>
      <xdr:row>0</xdr:row>
      <xdr:rowOff>0</xdr:rowOff>
    </xdr:to>
    <xdr:sp macro="" textlink="">
      <xdr:nvSpPr>
        <xdr:cNvPr id="36537" name="Rectangle 10"/>
        <xdr:cNvSpPr>
          <a:spLocks noChangeArrowheads="1"/>
        </xdr:cNvSpPr>
      </xdr:nvSpPr>
      <xdr:spPr bwMode="auto">
        <a:xfrm>
          <a:off x="142875" y="0"/>
          <a:ext cx="57150"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0</xdr:row>
      <xdr:rowOff>0</xdr:rowOff>
    </xdr:from>
    <xdr:to>
      <xdr:col>0</xdr:col>
      <xdr:colOff>209550</xdr:colOff>
      <xdr:row>0</xdr:row>
      <xdr:rowOff>0</xdr:rowOff>
    </xdr:to>
    <xdr:sp macro="" textlink="">
      <xdr:nvSpPr>
        <xdr:cNvPr id="36538" name="Rectangle 11"/>
        <xdr:cNvSpPr>
          <a:spLocks noChangeArrowheads="1"/>
        </xdr:cNvSpPr>
      </xdr:nvSpPr>
      <xdr:spPr bwMode="auto">
        <a:xfrm>
          <a:off x="142875" y="0"/>
          <a:ext cx="66675"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0</xdr:row>
      <xdr:rowOff>0</xdr:rowOff>
    </xdr:from>
    <xdr:to>
      <xdr:col>0</xdr:col>
      <xdr:colOff>209550</xdr:colOff>
      <xdr:row>0</xdr:row>
      <xdr:rowOff>0</xdr:rowOff>
    </xdr:to>
    <xdr:sp macro="" textlink="">
      <xdr:nvSpPr>
        <xdr:cNvPr id="36539" name="Rectangle 12"/>
        <xdr:cNvSpPr>
          <a:spLocks noChangeArrowheads="1"/>
        </xdr:cNvSpPr>
      </xdr:nvSpPr>
      <xdr:spPr bwMode="auto">
        <a:xfrm>
          <a:off x="142875" y="0"/>
          <a:ext cx="66675"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0</xdr:row>
      <xdr:rowOff>0</xdr:rowOff>
    </xdr:from>
    <xdr:to>
      <xdr:col>0</xdr:col>
      <xdr:colOff>209550</xdr:colOff>
      <xdr:row>0</xdr:row>
      <xdr:rowOff>0</xdr:rowOff>
    </xdr:to>
    <xdr:sp macro="" textlink="">
      <xdr:nvSpPr>
        <xdr:cNvPr id="36540" name="Rectangle 13"/>
        <xdr:cNvSpPr>
          <a:spLocks noChangeArrowheads="1"/>
        </xdr:cNvSpPr>
      </xdr:nvSpPr>
      <xdr:spPr bwMode="auto">
        <a:xfrm>
          <a:off x="142875" y="0"/>
          <a:ext cx="66675" cy="0"/>
        </a:xfrm>
        <a:prstGeom prst="rect">
          <a:avLst/>
        </a:prstGeom>
        <a:solidFill>
          <a:srgbClr val="FFFF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36541" name="Rectangle 14"/>
        <xdr:cNvSpPr>
          <a:spLocks noChangeArrowheads="1"/>
        </xdr:cNvSpPr>
      </xdr:nvSpPr>
      <xdr:spPr bwMode="auto">
        <a:xfrm>
          <a:off x="133350" y="0"/>
          <a:ext cx="76200" cy="0"/>
        </a:xfrm>
        <a:prstGeom prst="rect">
          <a:avLst/>
        </a:prstGeom>
        <a:solidFill>
          <a:srgbClr val="FFFFFF"/>
        </a:solidFill>
        <a:ln w="9525">
          <a:solidFill>
            <a:srgbClr val="000000"/>
          </a:solidFill>
          <a:miter lim="800000"/>
          <a:headEnd/>
          <a:tailEnd/>
        </a:ln>
      </xdr:spPr>
    </xdr:sp>
    <xdr:clientData/>
  </xdr:twoCellAnchor>
  <xdr:twoCellAnchor>
    <xdr:from>
      <xdr:col>0</xdr:col>
      <xdr:colOff>123825</xdr:colOff>
      <xdr:row>0</xdr:row>
      <xdr:rowOff>0</xdr:rowOff>
    </xdr:from>
    <xdr:to>
      <xdr:col>0</xdr:col>
      <xdr:colOff>209550</xdr:colOff>
      <xdr:row>0</xdr:row>
      <xdr:rowOff>0</xdr:rowOff>
    </xdr:to>
    <xdr:sp macro="" textlink="">
      <xdr:nvSpPr>
        <xdr:cNvPr id="36542" name="Rectangle 15"/>
        <xdr:cNvSpPr>
          <a:spLocks noChangeArrowheads="1"/>
        </xdr:cNvSpPr>
      </xdr:nvSpPr>
      <xdr:spPr bwMode="auto">
        <a:xfrm>
          <a:off x="123825" y="0"/>
          <a:ext cx="85725" cy="0"/>
        </a:xfrm>
        <a:prstGeom prst="rect">
          <a:avLst/>
        </a:prstGeom>
        <a:solidFill>
          <a:srgbClr val="FFFF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36543" name="Rectangle 16"/>
        <xdr:cNvSpPr>
          <a:spLocks noChangeArrowheads="1"/>
        </xdr:cNvSpPr>
      </xdr:nvSpPr>
      <xdr:spPr bwMode="auto">
        <a:xfrm>
          <a:off x="133350" y="0"/>
          <a:ext cx="76200" cy="0"/>
        </a:xfrm>
        <a:prstGeom prst="rect">
          <a:avLst/>
        </a:prstGeom>
        <a:solidFill>
          <a:srgbClr val="FFFFFF"/>
        </a:solidFill>
        <a:ln w="9525">
          <a:solidFill>
            <a:srgbClr val="000000"/>
          </a:solidFill>
          <a:miter lim="800000"/>
          <a:headEnd/>
          <a:tailEnd/>
        </a:ln>
      </xdr:spPr>
    </xdr:sp>
    <xdr:clientData/>
  </xdr:twoCellAnchor>
  <xdr:twoCellAnchor>
    <xdr:from>
      <xdr:col>0</xdr:col>
      <xdr:colOff>123825</xdr:colOff>
      <xdr:row>0</xdr:row>
      <xdr:rowOff>0</xdr:rowOff>
    </xdr:from>
    <xdr:to>
      <xdr:col>0</xdr:col>
      <xdr:colOff>209550</xdr:colOff>
      <xdr:row>0</xdr:row>
      <xdr:rowOff>0</xdr:rowOff>
    </xdr:to>
    <xdr:sp macro="" textlink="">
      <xdr:nvSpPr>
        <xdr:cNvPr id="36544" name="Rectangle 17"/>
        <xdr:cNvSpPr>
          <a:spLocks noChangeArrowheads="1"/>
        </xdr:cNvSpPr>
      </xdr:nvSpPr>
      <xdr:spPr bwMode="auto">
        <a:xfrm>
          <a:off x="123825" y="0"/>
          <a:ext cx="85725" cy="0"/>
        </a:xfrm>
        <a:prstGeom prst="rect">
          <a:avLst/>
        </a:prstGeom>
        <a:solidFill>
          <a:srgbClr val="FFFFFF"/>
        </a:solidFill>
        <a:ln w="9525">
          <a:solidFill>
            <a:srgbClr val="000000"/>
          </a:solidFill>
          <a:miter lim="800000"/>
          <a:headEnd/>
          <a:tailEnd/>
        </a:ln>
      </xdr:spPr>
    </xdr:sp>
    <xdr:clientData/>
  </xdr:twoCellAnchor>
  <xdr:twoCellAnchor>
    <xdr:from>
      <xdr:col>0</xdr:col>
      <xdr:colOff>114300</xdr:colOff>
      <xdr:row>0</xdr:row>
      <xdr:rowOff>0</xdr:rowOff>
    </xdr:from>
    <xdr:to>
      <xdr:col>0</xdr:col>
      <xdr:colOff>200025</xdr:colOff>
      <xdr:row>0</xdr:row>
      <xdr:rowOff>0</xdr:rowOff>
    </xdr:to>
    <xdr:sp macro="" textlink="">
      <xdr:nvSpPr>
        <xdr:cNvPr id="36545" name="Rectangle 18"/>
        <xdr:cNvSpPr>
          <a:spLocks noChangeArrowheads="1"/>
        </xdr:cNvSpPr>
      </xdr:nvSpPr>
      <xdr:spPr bwMode="auto">
        <a:xfrm>
          <a:off x="114300" y="0"/>
          <a:ext cx="85725" cy="0"/>
        </a:xfrm>
        <a:prstGeom prst="rect">
          <a:avLst/>
        </a:prstGeom>
        <a:solidFill>
          <a:srgbClr val="FFFFFF"/>
        </a:solidFill>
        <a:ln w="9525">
          <a:solidFill>
            <a:srgbClr val="000000"/>
          </a:solidFill>
          <a:miter lim="800000"/>
          <a:headEnd/>
          <a:tailEnd/>
        </a:ln>
      </xdr:spPr>
    </xdr:sp>
    <xdr:clientData/>
  </xdr:twoCellAnchor>
  <xdr:twoCellAnchor>
    <xdr:from>
      <xdr:col>14</xdr:col>
      <xdr:colOff>0</xdr:colOff>
      <xdr:row>0</xdr:row>
      <xdr:rowOff>0</xdr:rowOff>
    </xdr:from>
    <xdr:to>
      <xdr:col>14</xdr:col>
      <xdr:colOff>0</xdr:colOff>
      <xdr:row>0</xdr:row>
      <xdr:rowOff>0</xdr:rowOff>
    </xdr:to>
    <xdr:sp macro="" textlink="">
      <xdr:nvSpPr>
        <xdr:cNvPr id="36546" name="Line 19"/>
        <xdr:cNvSpPr>
          <a:spLocks noChangeShapeType="1"/>
        </xdr:cNvSpPr>
      </xdr:nvSpPr>
      <xdr:spPr bwMode="auto">
        <a:xfrm>
          <a:off x="9734550" y="0"/>
          <a:ext cx="0" cy="0"/>
        </a:xfrm>
        <a:prstGeom prst="line">
          <a:avLst/>
        </a:prstGeom>
        <a:noFill/>
        <a:ln w="9525">
          <a:solidFill>
            <a:srgbClr val="000000"/>
          </a:solidFill>
          <a:round/>
          <a:headEnd/>
          <a:tailEnd/>
        </a:ln>
      </xdr:spPr>
    </xdr:sp>
    <xdr:clientData/>
  </xdr:twoCellAnchor>
  <xdr:twoCellAnchor>
    <xdr:from>
      <xdr:col>14</xdr:col>
      <xdr:colOff>0</xdr:colOff>
      <xdr:row>0</xdr:row>
      <xdr:rowOff>0</xdr:rowOff>
    </xdr:from>
    <xdr:to>
      <xdr:col>14</xdr:col>
      <xdr:colOff>0</xdr:colOff>
      <xdr:row>0</xdr:row>
      <xdr:rowOff>0</xdr:rowOff>
    </xdr:to>
    <xdr:sp macro="" textlink="">
      <xdr:nvSpPr>
        <xdr:cNvPr id="36547" name="Line 20"/>
        <xdr:cNvSpPr>
          <a:spLocks noChangeShapeType="1"/>
        </xdr:cNvSpPr>
      </xdr:nvSpPr>
      <xdr:spPr bwMode="auto">
        <a:xfrm>
          <a:off x="9734550" y="0"/>
          <a:ext cx="0" cy="0"/>
        </a:xfrm>
        <a:prstGeom prst="line">
          <a:avLst/>
        </a:prstGeom>
        <a:noFill/>
        <a:ln w="9525">
          <a:solidFill>
            <a:srgbClr val="000000"/>
          </a:solidFill>
          <a:round/>
          <a:headEnd/>
          <a:tailEnd/>
        </a:ln>
      </xdr:spPr>
    </xdr:sp>
    <xdr:clientData/>
  </xdr:twoCellAnchor>
  <xdr:twoCellAnchor editAs="oneCell">
    <xdr:from>
      <xdr:col>0</xdr:col>
      <xdr:colOff>0</xdr:colOff>
      <xdr:row>0</xdr:row>
      <xdr:rowOff>85725</xdr:rowOff>
    </xdr:from>
    <xdr:to>
      <xdr:col>12</xdr:col>
      <xdr:colOff>567698</xdr:colOff>
      <xdr:row>0</xdr:row>
      <xdr:rowOff>885825</xdr:rowOff>
    </xdr:to>
    <xdr:sp macro="" textlink="">
      <xdr:nvSpPr>
        <xdr:cNvPr id="35861" name="Text Box 21"/>
        <xdr:cNvSpPr txBox="1">
          <a:spLocks noChangeArrowheads="1"/>
        </xdr:cNvSpPr>
      </xdr:nvSpPr>
      <xdr:spPr bwMode="auto">
        <a:xfrm>
          <a:off x="0" y="85725"/>
          <a:ext cx="8648700" cy="800100"/>
        </a:xfrm>
        <a:prstGeom prst="rect">
          <a:avLst/>
        </a:prstGeom>
        <a:noFill/>
        <a:ln w="9525">
          <a:noFill/>
          <a:miter lim="800000"/>
          <a:headEnd/>
          <a:tailEnd/>
        </a:ln>
      </xdr:spPr>
      <xdr:txBody>
        <a:bodyPr vertOverflow="clip" wrap="square" lIns="45720" tIns="36576" rIns="45720" bIns="0" anchor="t" upright="1"/>
        <a:lstStyle/>
        <a:p>
          <a:pPr algn="ctr" rtl="0">
            <a:defRPr sz="1000"/>
          </a:pPr>
          <a:r>
            <a:rPr lang="en-US" sz="1900" b="1" i="0" strike="noStrike">
              <a:solidFill>
                <a:srgbClr val="000000"/>
              </a:solidFill>
              <a:latin typeface="Arial"/>
              <a:cs typeface="Arial"/>
            </a:rPr>
            <a:t>GLOBAL</a:t>
          </a:r>
          <a:r>
            <a:rPr lang="en-US" sz="1900" b="1" i="0" strike="noStrike" baseline="0">
              <a:solidFill>
                <a:srgbClr val="000000"/>
              </a:solidFill>
              <a:latin typeface="Arial"/>
              <a:cs typeface="Arial"/>
            </a:rPr>
            <a:t> </a:t>
          </a:r>
          <a:r>
            <a:rPr lang="en-US" sz="1900" b="1" i="0" strike="noStrike">
              <a:solidFill>
                <a:srgbClr val="000000"/>
              </a:solidFill>
              <a:latin typeface="Arial"/>
              <a:cs typeface="Arial"/>
            </a:rPr>
            <a:t>PURCHASING AND SUPPLY CHAIN</a:t>
          </a:r>
        </a:p>
        <a:p>
          <a:pPr algn="ctr" rtl="0">
            <a:defRPr sz="1000"/>
          </a:pPr>
          <a:r>
            <a:rPr lang="en-US" sz="1900" b="1" i="0" strike="noStrike">
              <a:solidFill>
                <a:srgbClr val="000000"/>
              </a:solidFill>
              <a:latin typeface="Arial"/>
              <a:cs typeface="Arial"/>
            </a:rPr>
            <a:t>POTENTIAL SUPPLIER ASSESSMENT AUDIT (PSA)</a:t>
          </a:r>
        </a:p>
      </xdr:txBody>
    </xdr:sp>
    <xdr:clientData/>
  </xdr:twoCellAnchor>
  <xdr:twoCellAnchor>
    <xdr:from>
      <xdr:col>0</xdr:col>
      <xdr:colOff>85725</xdr:colOff>
      <xdr:row>0</xdr:row>
      <xdr:rowOff>47625</xdr:rowOff>
    </xdr:from>
    <xdr:to>
      <xdr:col>2</xdr:col>
      <xdr:colOff>219075</xdr:colOff>
      <xdr:row>0</xdr:row>
      <xdr:rowOff>733425</xdr:rowOff>
    </xdr:to>
    <xdr:pic>
      <xdr:nvPicPr>
        <xdr:cNvPr id="36549" name="Picture 22" descr="gmlogo copy"/>
        <xdr:cNvPicPr>
          <a:picLocks noChangeAspect="1" noChangeArrowheads="1"/>
        </xdr:cNvPicPr>
      </xdr:nvPicPr>
      <xdr:blipFill>
        <a:blip xmlns:r="http://schemas.openxmlformats.org/officeDocument/2006/relationships" r:embed="rId1" cstate="print"/>
        <a:srcRect/>
        <a:stretch>
          <a:fillRect/>
        </a:stretch>
      </xdr:blipFill>
      <xdr:spPr bwMode="auto">
        <a:xfrm>
          <a:off x="85725" y="47625"/>
          <a:ext cx="876300" cy="685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12</xdr:col>
      <xdr:colOff>179070</xdr:colOff>
      <xdr:row>1</xdr:row>
      <xdr:rowOff>59094</xdr:rowOff>
    </xdr:to>
    <xdr:sp macro="" textlink="">
      <xdr:nvSpPr>
        <xdr:cNvPr id="41985" name="Text Box 1"/>
        <xdr:cNvSpPr txBox="1">
          <a:spLocks noChangeArrowheads="1"/>
        </xdr:cNvSpPr>
      </xdr:nvSpPr>
      <xdr:spPr bwMode="auto">
        <a:xfrm>
          <a:off x="0" y="85725"/>
          <a:ext cx="8648700" cy="800100"/>
        </a:xfrm>
        <a:prstGeom prst="rect">
          <a:avLst/>
        </a:prstGeom>
        <a:noFill/>
        <a:ln w="9525">
          <a:noFill/>
          <a:miter lim="800000"/>
          <a:headEnd/>
          <a:tailEnd/>
        </a:ln>
      </xdr:spPr>
      <xdr:txBody>
        <a:bodyPr vertOverflow="clip" wrap="square" lIns="45720" tIns="36576" rIns="45720" bIns="0" anchor="t" upright="1"/>
        <a:lstStyle/>
        <a:p>
          <a:pPr algn="ctr" rtl="0">
            <a:defRPr sz="1000"/>
          </a:pPr>
          <a:r>
            <a:rPr lang="en-US" sz="1900" b="1" i="0" strike="noStrike">
              <a:solidFill>
                <a:srgbClr val="000000"/>
              </a:solidFill>
              <a:latin typeface="Arial"/>
              <a:cs typeface="Arial"/>
            </a:rPr>
            <a:t>GLOBAL PURCHASING AND SUPPLY CHAIN</a:t>
          </a:r>
        </a:p>
        <a:p>
          <a:pPr algn="ctr" rtl="0">
            <a:defRPr sz="1000"/>
          </a:pPr>
          <a:r>
            <a:rPr lang="en-US" sz="1900" b="1" i="0" strike="noStrike">
              <a:solidFill>
                <a:srgbClr val="000000"/>
              </a:solidFill>
              <a:latin typeface="Arial"/>
              <a:cs typeface="Arial"/>
            </a:rPr>
            <a:t>POTENTIAL SUPPLIER ASSESSMENT AUDIT (PSA)</a:t>
          </a:r>
        </a:p>
      </xdr:txBody>
    </xdr:sp>
    <xdr:clientData/>
  </xdr:twoCellAnchor>
  <xdr:twoCellAnchor>
    <xdr:from>
      <xdr:col>0</xdr:col>
      <xdr:colOff>85725</xdr:colOff>
      <xdr:row>0</xdr:row>
      <xdr:rowOff>38100</xdr:rowOff>
    </xdr:from>
    <xdr:to>
      <xdr:col>2</xdr:col>
      <xdr:colOff>219075</xdr:colOff>
      <xdr:row>0</xdr:row>
      <xdr:rowOff>752475</xdr:rowOff>
    </xdr:to>
    <xdr:pic>
      <xdr:nvPicPr>
        <xdr:cNvPr id="42093" name="Picture 2" descr="gmlogo copy"/>
        <xdr:cNvPicPr>
          <a:picLocks noChangeAspect="1" noChangeArrowheads="1"/>
        </xdr:cNvPicPr>
      </xdr:nvPicPr>
      <xdr:blipFill>
        <a:blip xmlns:r="http://schemas.openxmlformats.org/officeDocument/2006/relationships" r:embed="rId1" cstate="print"/>
        <a:srcRect/>
        <a:stretch>
          <a:fillRect/>
        </a:stretch>
      </xdr:blipFill>
      <xdr:spPr bwMode="auto">
        <a:xfrm>
          <a:off x="85725" y="38100"/>
          <a:ext cx="876300" cy="7143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381000</xdr:colOff>
      <xdr:row>0</xdr:row>
      <xdr:rowOff>0</xdr:rowOff>
    </xdr:from>
    <xdr:to>
      <xdr:col>7</xdr:col>
      <xdr:colOff>104775</xdr:colOff>
      <xdr:row>0</xdr:row>
      <xdr:rowOff>0</xdr:rowOff>
    </xdr:to>
    <xdr:sp macro="" textlink="">
      <xdr:nvSpPr>
        <xdr:cNvPr id="44672" name="Rectangle 1"/>
        <xdr:cNvSpPr>
          <a:spLocks noChangeArrowheads="1"/>
        </xdr:cNvSpPr>
      </xdr:nvSpPr>
      <xdr:spPr bwMode="auto">
        <a:xfrm>
          <a:off x="5295900" y="0"/>
          <a:ext cx="0" cy="0"/>
        </a:xfrm>
        <a:prstGeom prst="rect">
          <a:avLst/>
        </a:prstGeom>
        <a:solidFill>
          <a:srgbClr val="FFFFFF"/>
        </a:solidFill>
        <a:ln w="9525">
          <a:solidFill>
            <a:srgbClr val="000000"/>
          </a:solidFill>
          <a:miter lim="800000"/>
          <a:headEnd/>
          <a:tailEnd/>
        </a:ln>
      </xdr:spPr>
    </xdr:sp>
    <xdr:clientData/>
  </xdr:twoCellAnchor>
  <xdr:twoCellAnchor>
    <xdr:from>
      <xdr:col>7</xdr:col>
      <xdr:colOff>381000</xdr:colOff>
      <xdr:row>0</xdr:row>
      <xdr:rowOff>0</xdr:rowOff>
    </xdr:from>
    <xdr:to>
      <xdr:col>7</xdr:col>
      <xdr:colOff>104775</xdr:colOff>
      <xdr:row>0</xdr:row>
      <xdr:rowOff>0</xdr:rowOff>
    </xdr:to>
    <xdr:sp macro="" textlink="">
      <xdr:nvSpPr>
        <xdr:cNvPr id="44673" name="Rectangle 2"/>
        <xdr:cNvSpPr>
          <a:spLocks noChangeArrowheads="1"/>
        </xdr:cNvSpPr>
      </xdr:nvSpPr>
      <xdr:spPr bwMode="auto">
        <a:xfrm>
          <a:off x="5295900" y="0"/>
          <a:ext cx="0"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0</xdr:row>
      <xdr:rowOff>0</xdr:rowOff>
    </xdr:from>
    <xdr:to>
      <xdr:col>9</xdr:col>
      <xdr:colOff>247650</xdr:colOff>
      <xdr:row>0</xdr:row>
      <xdr:rowOff>0</xdr:rowOff>
    </xdr:to>
    <xdr:sp macro="" textlink="">
      <xdr:nvSpPr>
        <xdr:cNvPr id="44674" name="Rectangle 3"/>
        <xdr:cNvSpPr>
          <a:spLocks noChangeArrowheads="1"/>
        </xdr:cNvSpPr>
      </xdr:nvSpPr>
      <xdr:spPr bwMode="auto">
        <a:xfrm>
          <a:off x="5219700" y="0"/>
          <a:ext cx="1200150" cy="0"/>
        </a:xfrm>
        <a:prstGeom prst="rect">
          <a:avLst/>
        </a:prstGeom>
        <a:noFill/>
        <a:ln w="9525">
          <a:solidFill>
            <a:srgbClr val="000000"/>
          </a:solidFill>
          <a:miter lim="800000"/>
          <a:headEnd/>
          <a:tailEnd/>
        </a:ln>
      </xdr:spPr>
    </xdr:sp>
    <xdr:clientData/>
  </xdr:twoCellAnchor>
  <xdr:twoCellAnchor>
    <xdr:from>
      <xdr:col>7</xdr:col>
      <xdr:colOff>390525</xdr:colOff>
      <xdr:row>0</xdr:row>
      <xdr:rowOff>0</xdr:rowOff>
    </xdr:from>
    <xdr:to>
      <xdr:col>7</xdr:col>
      <xdr:colOff>114300</xdr:colOff>
      <xdr:row>0</xdr:row>
      <xdr:rowOff>0</xdr:rowOff>
    </xdr:to>
    <xdr:sp macro="" textlink="">
      <xdr:nvSpPr>
        <xdr:cNvPr id="44675" name="Rectangle 4"/>
        <xdr:cNvSpPr>
          <a:spLocks noChangeArrowheads="1"/>
        </xdr:cNvSpPr>
      </xdr:nvSpPr>
      <xdr:spPr bwMode="auto">
        <a:xfrm>
          <a:off x="5295900" y="0"/>
          <a:ext cx="0" cy="0"/>
        </a:xfrm>
        <a:prstGeom prst="rect">
          <a:avLst/>
        </a:prstGeom>
        <a:solidFill>
          <a:srgbClr val="FFFFFF"/>
        </a:solidFill>
        <a:ln w="9525">
          <a:solidFill>
            <a:srgbClr val="000000"/>
          </a:solidFill>
          <a:miter lim="800000"/>
          <a:headEnd/>
          <a:tailEnd/>
        </a:ln>
      </xdr:spPr>
    </xdr:sp>
    <xdr:clientData/>
  </xdr:twoCellAnchor>
  <xdr:twoCellAnchor>
    <xdr:from>
      <xdr:col>10</xdr:col>
      <xdr:colOff>0</xdr:colOff>
      <xdr:row>0</xdr:row>
      <xdr:rowOff>0</xdr:rowOff>
    </xdr:from>
    <xdr:to>
      <xdr:col>10</xdr:col>
      <xdr:colOff>0</xdr:colOff>
      <xdr:row>0</xdr:row>
      <xdr:rowOff>0</xdr:rowOff>
    </xdr:to>
    <xdr:sp macro="" textlink="">
      <xdr:nvSpPr>
        <xdr:cNvPr id="44676" name="Rectangle 5"/>
        <xdr:cNvSpPr>
          <a:spLocks noChangeArrowheads="1"/>
        </xdr:cNvSpPr>
      </xdr:nvSpPr>
      <xdr:spPr bwMode="auto">
        <a:xfrm>
          <a:off x="7400925" y="0"/>
          <a:ext cx="0" cy="0"/>
        </a:xfrm>
        <a:prstGeom prst="rect">
          <a:avLst/>
        </a:prstGeom>
        <a:solidFill>
          <a:srgbClr val="FFFFFF"/>
        </a:solidFill>
        <a:ln w="9525">
          <a:solidFill>
            <a:srgbClr val="000000"/>
          </a:solidFill>
          <a:miter lim="800000"/>
          <a:headEnd/>
          <a:tailEnd/>
        </a:ln>
      </xdr:spPr>
    </xdr:sp>
    <xdr:clientData/>
  </xdr:twoCellAnchor>
  <xdr:twoCellAnchor>
    <xdr:from>
      <xdr:col>10</xdr:col>
      <xdr:colOff>0</xdr:colOff>
      <xdr:row>0</xdr:row>
      <xdr:rowOff>0</xdr:rowOff>
    </xdr:from>
    <xdr:to>
      <xdr:col>10</xdr:col>
      <xdr:colOff>0</xdr:colOff>
      <xdr:row>0</xdr:row>
      <xdr:rowOff>0</xdr:rowOff>
    </xdr:to>
    <xdr:sp macro="" textlink="">
      <xdr:nvSpPr>
        <xdr:cNvPr id="44677" name="Rectangle 6"/>
        <xdr:cNvSpPr>
          <a:spLocks noChangeArrowheads="1"/>
        </xdr:cNvSpPr>
      </xdr:nvSpPr>
      <xdr:spPr bwMode="auto">
        <a:xfrm>
          <a:off x="7400925" y="0"/>
          <a:ext cx="0" cy="0"/>
        </a:xfrm>
        <a:prstGeom prst="rect">
          <a:avLst/>
        </a:prstGeom>
        <a:solidFill>
          <a:srgbClr val="FFFFFF"/>
        </a:solidFill>
        <a:ln w="9525">
          <a:solidFill>
            <a:srgbClr val="000000"/>
          </a:solidFill>
          <a:miter lim="800000"/>
          <a:headEnd/>
          <a:tailEnd/>
        </a:ln>
      </xdr:spPr>
    </xdr:sp>
    <xdr:clientData/>
  </xdr:twoCellAnchor>
  <xdr:twoCellAnchor>
    <xdr:from>
      <xdr:col>10</xdr:col>
      <xdr:colOff>0</xdr:colOff>
      <xdr:row>0</xdr:row>
      <xdr:rowOff>0</xdr:rowOff>
    </xdr:from>
    <xdr:to>
      <xdr:col>10</xdr:col>
      <xdr:colOff>0</xdr:colOff>
      <xdr:row>0</xdr:row>
      <xdr:rowOff>0</xdr:rowOff>
    </xdr:to>
    <xdr:sp macro="" textlink="">
      <xdr:nvSpPr>
        <xdr:cNvPr id="44678" name="Rectangle 7"/>
        <xdr:cNvSpPr>
          <a:spLocks noChangeArrowheads="1"/>
        </xdr:cNvSpPr>
      </xdr:nvSpPr>
      <xdr:spPr bwMode="auto">
        <a:xfrm>
          <a:off x="7400925" y="0"/>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333375</xdr:colOff>
      <xdr:row>0</xdr:row>
      <xdr:rowOff>0</xdr:rowOff>
    </xdr:from>
    <xdr:to>
      <xdr:col>2</xdr:col>
      <xdr:colOff>447675</xdr:colOff>
      <xdr:row>0</xdr:row>
      <xdr:rowOff>0</xdr:rowOff>
    </xdr:to>
    <xdr:sp macro="" textlink="">
      <xdr:nvSpPr>
        <xdr:cNvPr id="44679" name="Rectangle 8"/>
        <xdr:cNvSpPr>
          <a:spLocks noChangeArrowheads="1"/>
        </xdr:cNvSpPr>
      </xdr:nvSpPr>
      <xdr:spPr bwMode="auto">
        <a:xfrm>
          <a:off x="1076325" y="0"/>
          <a:ext cx="114300"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0</xdr:row>
      <xdr:rowOff>0</xdr:rowOff>
    </xdr:from>
    <xdr:to>
      <xdr:col>0</xdr:col>
      <xdr:colOff>200025</xdr:colOff>
      <xdr:row>0</xdr:row>
      <xdr:rowOff>0</xdr:rowOff>
    </xdr:to>
    <xdr:sp macro="" textlink="">
      <xdr:nvSpPr>
        <xdr:cNvPr id="44680" name="Rectangle 9"/>
        <xdr:cNvSpPr>
          <a:spLocks noChangeArrowheads="1"/>
        </xdr:cNvSpPr>
      </xdr:nvSpPr>
      <xdr:spPr bwMode="auto">
        <a:xfrm>
          <a:off x="142875" y="0"/>
          <a:ext cx="57150"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0</xdr:row>
      <xdr:rowOff>0</xdr:rowOff>
    </xdr:from>
    <xdr:to>
      <xdr:col>0</xdr:col>
      <xdr:colOff>200025</xdr:colOff>
      <xdr:row>0</xdr:row>
      <xdr:rowOff>0</xdr:rowOff>
    </xdr:to>
    <xdr:sp macro="" textlink="">
      <xdr:nvSpPr>
        <xdr:cNvPr id="44681" name="Rectangle 10"/>
        <xdr:cNvSpPr>
          <a:spLocks noChangeArrowheads="1"/>
        </xdr:cNvSpPr>
      </xdr:nvSpPr>
      <xdr:spPr bwMode="auto">
        <a:xfrm>
          <a:off x="142875" y="0"/>
          <a:ext cx="57150"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0</xdr:row>
      <xdr:rowOff>0</xdr:rowOff>
    </xdr:from>
    <xdr:to>
      <xdr:col>0</xdr:col>
      <xdr:colOff>209550</xdr:colOff>
      <xdr:row>0</xdr:row>
      <xdr:rowOff>0</xdr:rowOff>
    </xdr:to>
    <xdr:sp macro="" textlink="">
      <xdr:nvSpPr>
        <xdr:cNvPr id="44682" name="Rectangle 11"/>
        <xdr:cNvSpPr>
          <a:spLocks noChangeArrowheads="1"/>
        </xdr:cNvSpPr>
      </xdr:nvSpPr>
      <xdr:spPr bwMode="auto">
        <a:xfrm>
          <a:off x="142875" y="0"/>
          <a:ext cx="66675"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0</xdr:row>
      <xdr:rowOff>0</xdr:rowOff>
    </xdr:from>
    <xdr:to>
      <xdr:col>0</xdr:col>
      <xdr:colOff>209550</xdr:colOff>
      <xdr:row>0</xdr:row>
      <xdr:rowOff>0</xdr:rowOff>
    </xdr:to>
    <xdr:sp macro="" textlink="">
      <xdr:nvSpPr>
        <xdr:cNvPr id="44683" name="Rectangle 12"/>
        <xdr:cNvSpPr>
          <a:spLocks noChangeArrowheads="1"/>
        </xdr:cNvSpPr>
      </xdr:nvSpPr>
      <xdr:spPr bwMode="auto">
        <a:xfrm>
          <a:off x="142875" y="0"/>
          <a:ext cx="66675" cy="0"/>
        </a:xfrm>
        <a:prstGeom prst="rect">
          <a:avLst/>
        </a:prstGeom>
        <a:solidFill>
          <a:srgbClr val="FFFFFF"/>
        </a:solidFill>
        <a:ln w="9525">
          <a:solidFill>
            <a:srgbClr val="000000"/>
          </a:solidFill>
          <a:miter lim="800000"/>
          <a:headEnd/>
          <a:tailEnd/>
        </a:ln>
      </xdr:spPr>
    </xdr:sp>
    <xdr:clientData/>
  </xdr:twoCellAnchor>
  <xdr:twoCellAnchor>
    <xdr:from>
      <xdr:col>0</xdr:col>
      <xdr:colOff>142875</xdr:colOff>
      <xdr:row>0</xdr:row>
      <xdr:rowOff>0</xdr:rowOff>
    </xdr:from>
    <xdr:to>
      <xdr:col>0</xdr:col>
      <xdr:colOff>209550</xdr:colOff>
      <xdr:row>0</xdr:row>
      <xdr:rowOff>0</xdr:rowOff>
    </xdr:to>
    <xdr:sp macro="" textlink="">
      <xdr:nvSpPr>
        <xdr:cNvPr id="44684" name="Rectangle 13"/>
        <xdr:cNvSpPr>
          <a:spLocks noChangeArrowheads="1"/>
        </xdr:cNvSpPr>
      </xdr:nvSpPr>
      <xdr:spPr bwMode="auto">
        <a:xfrm>
          <a:off x="142875" y="0"/>
          <a:ext cx="66675" cy="0"/>
        </a:xfrm>
        <a:prstGeom prst="rect">
          <a:avLst/>
        </a:prstGeom>
        <a:solidFill>
          <a:srgbClr val="FFFF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44685" name="Rectangle 14"/>
        <xdr:cNvSpPr>
          <a:spLocks noChangeArrowheads="1"/>
        </xdr:cNvSpPr>
      </xdr:nvSpPr>
      <xdr:spPr bwMode="auto">
        <a:xfrm>
          <a:off x="133350" y="0"/>
          <a:ext cx="76200" cy="0"/>
        </a:xfrm>
        <a:prstGeom prst="rect">
          <a:avLst/>
        </a:prstGeom>
        <a:solidFill>
          <a:srgbClr val="FFFFFF"/>
        </a:solidFill>
        <a:ln w="9525">
          <a:solidFill>
            <a:srgbClr val="000000"/>
          </a:solidFill>
          <a:miter lim="800000"/>
          <a:headEnd/>
          <a:tailEnd/>
        </a:ln>
      </xdr:spPr>
    </xdr:sp>
    <xdr:clientData/>
  </xdr:twoCellAnchor>
  <xdr:twoCellAnchor>
    <xdr:from>
      <xdr:col>0</xdr:col>
      <xdr:colOff>123825</xdr:colOff>
      <xdr:row>0</xdr:row>
      <xdr:rowOff>0</xdr:rowOff>
    </xdr:from>
    <xdr:to>
      <xdr:col>0</xdr:col>
      <xdr:colOff>209550</xdr:colOff>
      <xdr:row>0</xdr:row>
      <xdr:rowOff>0</xdr:rowOff>
    </xdr:to>
    <xdr:sp macro="" textlink="">
      <xdr:nvSpPr>
        <xdr:cNvPr id="44686" name="Rectangle 15"/>
        <xdr:cNvSpPr>
          <a:spLocks noChangeArrowheads="1"/>
        </xdr:cNvSpPr>
      </xdr:nvSpPr>
      <xdr:spPr bwMode="auto">
        <a:xfrm>
          <a:off x="123825" y="0"/>
          <a:ext cx="85725" cy="0"/>
        </a:xfrm>
        <a:prstGeom prst="rect">
          <a:avLst/>
        </a:prstGeom>
        <a:solidFill>
          <a:srgbClr val="FFFFFF"/>
        </a:solidFill>
        <a:ln w="9525">
          <a:solidFill>
            <a:srgbClr val="000000"/>
          </a:solidFill>
          <a:miter lim="800000"/>
          <a:headEnd/>
          <a:tailEnd/>
        </a:ln>
      </xdr:spPr>
    </xdr:sp>
    <xdr:clientData/>
  </xdr:twoCellAnchor>
  <xdr:twoCellAnchor>
    <xdr:from>
      <xdr:col>0</xdr:col>
      <xdr:colOff>133350</xdr:colOff>
      <xdr:row>0</xdr:row>
      <xdr:rowOff>0</xdr:rowOff>
    </xdr:from>
    <xdr:to>
      <xdr:col>0</xdr:col>
      <xdr:colOff>209550</xdr:colOff>
      <xdr:row>0</xdr:row>
      <xdr:rowOff>0</xdr:rowOff>
    </xdr:to>
    <xdr:sp macro="" textlink="">
      <xdr:nvSpPr>
        <xdr:cNvPr id="44687" name="Rectangle 16"/>
        <xdr:cNvSpPr>
          <a:spLocks noChangeArrowheads="1"/>
        </xdr:cNvSpPr>
      </xdr:nvSpPr>
      <xdr:spPr bwMode="auto">
        <a:xfrm>
          <a:off x="133350" y="0"/>
          <a:ext cx="76200" cy="0"/>
        </a:xfrm>
        <a:prstGeom prst="rect">
          <a:avLst/>
        </a:prstGeom>
        <a:solidFill>
          <a:srgbClr val="FFFFFF"/>
        </a:solidFill>
        <a:ln w="9525">
          <a:solidFill>
            <a:srgbClr val="000000"/>
          </a:solidFill>
          <a:miter lim="800000"/>
          <a:headEnd/>
          <a:tailEnd/>
        </a:ln>
      </xdr:spPr>
    </xdr:sp>
    <xdr:clientData/>
  </xdr:twoCellAnchor>
  <xdr:twoCellAnchor>
    <xdr:from>
      <xdr:col>0</xdr:col>
      <xdr:colOff>123825</xdr:colOff>
      <xdr:row>0</xdr:row>
      <xdr:rowOff>0</xdr:rowOff>
    </xdr:from>
    <xdr:to>
      <xdr:col>0</xdr:col>
      <xdr:colOff>209550</xdr:colOff>
      <xdr:row>0</xdr:row>
      <xdr:rowOff>0</xdr:rowOff>
    </xdr:to>
    <xdr:sp macro="" textlink="">
      <xdr:nvSpPr>
        <xdr:cNvPr id="44688" name="Rectangle 17"/>
        <xdr:cNvSpPr>
          <a:spLocks noChangeArrowheads="1"/>
        </xdr:cNvSpPr>
      </xdr:nvSpPr>
      <xdr:spPr bwMode="auto">
        <a:xfrm>
          <a:off x="123825" y="0"/>
          <a:ext cx="85725" cy="0"/>
        </a:xfrm>
        <a:prstGeom prst="rect">
          <a:avLst/>
        </a:prstGeom>
        <a:solidFill>
          <a:srgbClr val="FFFFFF"/>
        </a:solidFill>
        <a:ln w="9525">
          <a:solidFill>
            <a:srgbClr val="000000"/>
          </a:solidFill>
          <a:miter lim="800000"/>
          <a:headEnd/>
          <a:tailEnd/>
        </a:ln>
      </xdr:spPr>
    </xdr:sp>
    <xdr:clientData/>
  </xdr:twoCellAnchor>
  <xdr:twoCellAnchor>
    <xdr:from>
      <xdr:col>0</xdr:col>
      <xdr:colOff>114300</xdr:colOff>
      <xdr:row>0</xdr:row>
      <xdr:rowOff>0</xdr:rowOff>
    </xdr:from>
    <xdr:to>
      <xdr:col>0</xdr:col>
      <xdr:colOff>200025</xdr:colOff>
      <xdr:row>0</xdr:row>
      <xdr:rowOff>0</xdr:rowOff>
    </xdr:to>
    <xdr:sp macro="" textlink="">
      <xdr:nvSpPr>
        <xdr:cNvPr id="44689" name="Rectangle 18"/>
        <xdr:cNvSpPr>
          <a:spLocks noChangeArrowheads="1"/>
        </xdr:cNvSpPr>
      </xdr:nvSpPr>
      <xdr:spPr bwMode="auto">
        <a:xfrm>
          <a:off x="114300" y="0"/>
          <a:ext cx="85725" cy="0"/>
        </a:xfrm>
        <a:prstGeom prst="rect">
          <a:avLst/>
        </a:prstGeom>
        <a:solidFill>
          <a:srgbClr val="FFFFFF"/>
        </a:solidFill>
        <a:ln w="9525">
          <a:solidFill>
            <a:srgbClr val="000000"/>
          </a:solidFill>
          <a:miter lim="800000"/>
          <a:headEnd/>
          <a:tailEnd/>
        </a:ln>
      </xdr:spPr>
    </xdr:sp>
    <xdr:clientData/>
  </xdr:twoCellAnchor>
  <xdr:twoCellAnchor>
    <xdr:from>
      <xdr:col>13</xdr:col>
      <xdr:colOff>0</xdr:colOff>
      <xdr:row>0</xdr:row>
      <xdr:rowOff>0</xdr:rowOff>
    </xdr:from>
    <xdr:to>
      <xdr:col>13</xdr:col>
      <xdr:colOff>0</xdr:colOff>
      <xdr:row>0</xdr:row>
      <xdr:rowOff>0</xdr:rowOff>
    </xdr:to>
    <xdr:sp macro="" textlink="">
      <xdr:nvSpPr>
        <xdr:cNvPr id="44690" name="Line 19"/>
        <xdr:cNvSpPr>
          <a:spLocks noChangeShapeType="1"/>
        </xdr:cNvSpPr>
      </xdr:nvSpPr>
      <xdr:spPr bwMode="auto">
        <a:xfrm>
          <a:off x="9296400" y="0"/>
          <a:ext cx="0" cy="0"/>
        </a:xfrm>
        <a:prstGeom prst="line">
          <a:avLst/>
        </a:prstGeom>
        <a:noFill/>
        <a:ln w="9525">
          <a:solidFill>
            <a:srgbClr val="000000"/>
          </a:solidFill>
          <a:round/>
          <a:headEnd/>
          <a:tailEnd/>
        </a:ln>
      </xdr:spPr>
    </xdr:sp>
    <xdr:clientData/>
  </xdr:twoCellAnchor>
  <xdr:twoCellAnchor>
    <xdr:from>
      <xdr:col>13</xdr:col>
      <xdr:colOff>0</xdr:colOff>
      <xdr:row>0</xdr:row>
      <xdr:rowOff>0</xdr:rowOff>
    </xdr:from>
    <xdr:to>
      <xdr:col>13</xdr:col>
      <xdr:colOff>0</xdr:colOff>
      <xdr:row>0</xdr:row>
      <xdr:rowOff>0</xdr:rowOff>
    </xdr:to>
    <xdr:sp macro="" textlink="">
      <xdr:nvSpPr>
        <xdr:cNvPr id="44691" name="Line 20"/>
        <xdr:cNvSpPr>
          <a:spLocks noChangeShapeType="1"/>
        </xdr:cNvSpPr>
      </xdr:nvSpPr>
      <xdr:spPr bwMode="auto">
        <a:xfrm>
          <a:off x="9296400" y="0"/>
          <a:ext cx="0" cy="0"/>
        </a:xfrm>
        <a:prstGeom prst="line">
          <a:avLst/>
        </a:prstGeom>
        <a:noFill/>
        <a:ln w="9525">
          <a:solidFill>
            <a:srgbClr val="000000"/>
          </a:solidFill>
          <a:round/>
          <a:headEnd/>
          <a:tailEnd/>
        </a:ln>
      </xdr:spPr>
    </xdr:sp>
    <xdr:clientData/>
  </xdr:twoCellAnchor>
  <xdr:twoCellAnchor>
    <xdr:from>
      <xdr:col>0</xdr:col>
      <xdr:colOff>85725</xdr:colOff>
      <xdr:row>0</xdr:row>
      <xdr:rowOff>47625</xdr:rowOff>
    </xdr:from>
    <xdr:to>
      <xdr:col>2</xdr:col>
      <xdr:colOff>142875</xdr:colOff>
      <xdr:row>0</xdr:row>
      <xdr:rowOff>704850</xdr:rowOff>
    </xdr:to>
    <xdr:pic>
      <xdr:nvPicPr>
        <xdr:cNvPr id="44692" name="Picture 51" descr="gmlogo copy"/>
        <xdr:cNvPicPr>
          <a:picLocks noChangeAspect="1" noChangeArrowheads="1"/>
        </xdr:cNvPicPr>
      </xdr:nvPicPr>
      <xdr:blipFill>
        <a:blip xmlns:r="http://schemas.openxmlformats.org/officeDocument/2006/relationships" r:embed="rId1" cstate="print"/>
        <a:srcRect/>
        <a:stretch>
          <a:fillRect/>
        </a:stretch>
      </xdr:blipFill>
      <xdr:spPr bwMode="auto">
        <a:xfrm>
          <a:off x="85725" y="47625"/>
          <a:ext cx="800100" cy="6572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680085</xdr:colOff>
      <xdr:row>96</xdr:row>
      <xdr:rowOff>0</xdr:rowOff>
    </xdr:from>
    <xdr:to>
      <xdr:col>3</xdr:col>
      <xdr:colOff>973162</xdr:colOff>
      <xdr:row>96</xdr:row>
      <xdr:rowOff>0</xdr:rowOff>
    </xdr:to>
    <xdr:sp macro="" textlink="">
      <xdr:nvSpPr>
        <xdr:cNvPr id="26625" name="Rectangle 1"/>
        <xdr:cNvSpPr>
          <a:spLocks noChangeArrowheads="1"/>
        </xdr:cNvSpPr>
      </xdr:nvSpPr>
      <xdr:spPr bwMode="auto">
        <a:xfrm>
          <a:off x="2714625" y="23260050"/>
          <a:ext cx="295275" cy="0"/>
        </a:xfrm>
        <a:prstGeom prst="rect">
          <a:avLst/>
        </a:prstGeom>
        <a:noFill/>
        <a:ln w="9525">
          <a:noFill/>
          <a:miter lim="800000"/>
          <a:headEnd/>
          <a:tailEnd/>
        </a:ln>
      </xdr:spPr>
      <xdr:txBody>
        <a:bodyPr vertOverflow="clip" wrap="square" lIns="36576" tIns="32004" rIns="36576" bIns="32004" anchor="ctr" upright="1"/>
        <a:lstStyle/>
        <a:p>
          <a:pPr algn="ctr" rtl="0">
            <a:defRPr sz="1000"/>
          </a:pPr>
          <a:r>
            <a:rPr lang="en-US" sz="1600" b="1" i="0" strike="noStrike">
              <a:solidFill>
                <a:srgbClr val="FF0000"/>
              </a:solidFill>
              <a:latin typeface="Arial"/>
              <a:cs typeface="Arial"/>
            </a:rPr>
            <a:t>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672465</xdr:colOff>
      <xdr:row>100</xdr:row>
      <xdr:rowOff>0</xdr:rowOff>
    </xdr:from>
    <xdr:to>
      <xdr:col>3</xdr:col>
      <xdr:colOff>965542</xdr:colOff>
      <xdr:row>100</xdr:row>
      <xdr:rowOff>0</xdr:rowOff>
    </xdr:to>
    <xdr:sp macro="" textlink="">
      <xdr:nvSpPr>
        <xdr:cNvPr id="43009" name="Rectangle 1"/>
        <xdr:cNvSpPr>
          <a:spLocks noChangeArrowheads="1"/>
        </xdr:cNvSpPr>
      </xdr:nvSpPr>
      <xdr:spPr bwMode="auto">
        <a:xfrm>
          <a:off x="2638425" y="26327100"/>
          <a:ext cx="295275" cy="0"/>
        </a:xfrm>
        <a:prstGeom prst="rect">
          <a:avLst/>
        </a:prstGeom>
        <a:noFill/>
        <a:ln w="9525">
          <a:noFill/>
          <a:miter lim="800000"/>
          <a:headEnd/>
          <a:tailEnd/>
        </a:ln>
      </xdr:spPr>
      <xdr:txBody>
        <a:bodyPr vertOverflow="clip" wrap="square" lIns="36576" tIns="32004" rIns="36576" bIns="32004" anchor="ctr" upright="1"/>
        <a:lstStyle/>
        <a:p>
          <a:pPr algn="ctr" rtl="0">
            <a:defRPr sz="1000"/>
          </a:pPr>
          <a:r>
            <a:rPr lang="en-US" sz="1600" b="1" i="0" strike="noStrike">
              <a:solidFill>
                <a:srgbClr val="FF0000"/>
              </a:solidFill>
              <a:latin typeface="Arial"/>
              <a:cs typeface="Arial"/>
            </a:rPr>
            <a:t>X</a:t>
          </a:r>
        </a:p>
      </xdr:txBody>
    </xdr:sp>
    <xdr:clientData/>
  </xdr:twoCellAnchor>
  <xdr:twoCellAnchor>
    <xdr:from>
      <xdr:col>3</xdr:col>
      <xdr:colOff>672465</xdr:colOff>
      <xdr:row>100</xdr:row>
      <xdr:rowOff>0</xdr:rowOff>
    </xdr:from>
    <xdr:to>
      <xdr:col>3</xdr:col>
      <xdr:colOff>965542</xdr:colOff>
      <xdr:row>100</xdr:row>
      <xdr:rowOff>0</xdr:rowOff>
    </xdr:to>
    <xdr:sp macro="" textlink="">
      <xdr:nvSpPr>
        <xdr:cNvPr id="43078" name="Rectangle 70"/>
        <xdr:cNvSpPr>
          <a:spLocks noChangeArrowheads="1"/>
        </xdr:cNvSpPr>
      </xdr:nvSpPr>
      <xdr:spPr bwMode="auto">
        <a:xfrm>
          <a:off x="2638425" y="26327100"/>
          <a:ext cx="295275" cy="0"/>
        </a:xfrm>
        <a:prstGeom prst="rect">
          <a:avLst/>
        </a:prstGeom>
        <a:noFill/>
        <a:ln w="9525">
          <a:noFill/>
          <a:miter lim="800000"/>
          <a:headEnd/>
          <a:tailEnd/>
        </a:ln>
      </xdr:spPr>
      <xdr:txBody>
        <a:bodyPr vertOverflow="clip" wrap="square" lIns="36576" tIns="32004" rIns="36576" bIns="32004" anchor="ctr" upright="1"/>
        <a:lstStyle/>
        <a:p>
          <a:pPr algn="ctr" rtl="0">
            <a:defRPr sz="1000"/>
          </a:pPr>
          <a:r>
            <a:rPr lang="en-US" sz="1600" b="1" i="0" strike="noStrike">
              <a:solidFill>
                <a:srgbClr val="FF0000"/>
              </a:solidFill>
              <a:latin typeface="Arial"/>
              <a:cs typeface="Arial"/>
            </a:rPr>
            <a:t>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670560</xdr:colOff>
      <xdr:row>93</xdr:row>
      <xdr:rowOff>0</xdr:rowOff>
    </xdr:from>
    <xdr:to>
      <xdr:col>3</xdr:col>
      <xdr:colOff>963637</xdr:colOff>
      <xdr:row>93</xdr:row>
      <xdr:rowOff>0</xdr:rowOff>
    </xdr:to>
    <xdr:sp macro="" textlink="">
      <xdr:nvSpPr>
        <xdr:cNvPr id="38913" name="Rectangle 1"/>
        <xdr:cNvSpPr>
          <a:spLocks noChangeArrowheads="1"/>
        </xdr:cNvSpPr>
      </xdr:nvSpPr>
      <xdr:spPr bwMode="auto">
        <a:xfrm>
          <a:off x="2638425" y="20688300"/>
          <a:ext cx="295275" cy="0"/>
        </a:xfrm>
        <a:prstGeom prst="rect">
          <a:avLst/>
        </a:prstGeom>
        <a:noFill/>
        <a:ln w="9525">
          <a:noFill/>
          <a:miter lim="800000"/>
          <a:headEnd/>
          <a:tailEnd/>
        </a:ln>
      </xdr:spPr>
      <xdr:txBody>
        <a:bodyPr vertOverflow="clip" wrap="square" lIns="36576" tIns="32004" rIns="36576" bIns="32004" anchor="ctr" upright="1"/>
        <a:lstStyle/>
        <a:p>
          <a:pPr algn="ctr" rtl="0">
            <a:defRPr sz="1000"/>
          </a:pPr>
          <a:r>
            <a:rPr lang="en-US" sz="1600" b="1" i="0" strike="noStrike">
              <a:solidFill>
                <a:srgbClr val="FF0000"/>
              </a:solidFill>
              <a:latin typeface="Arial"/>
              <a:cs typeface="Arial"/>
            </a:rPr>
            <a:t>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672465</xdr:colOff>
      <xdr:row>89</xdr:row>
      <xdr:rowOff>0</xdr:rowOff>
    </xdr:from>
    <xdr:to>
      <xdr:col>3</xdr:col>
      <xdr:colOff>965542</xdr:colOff>
      <xdr:row>89</xdr:row>
      <xdr:rowOff>0</xdr:rowOff>
    </xdr:to>
    <xdr:sp macro="" textlink="">
      <xdr:nvSpPr>
        <xdr:cNvPr id="28673" name="Rectangle 1"/>
        <xdr:cNvSpPr>
          <a:spLocks noChangeArrowheads="1"/>
        </xdr:cNvSpPr>
      </xdr:nvSpPr>
      <xdr:spPr bwMode="auto">
        <a:xfrm>
          <a:off x="2705100" y="19011900"/>
          <a:ext cx="295275" cy="0"/>
        </a:xfrm>
        <a:prstGeom prst="rect">
          <a:avLst/>
        </a:prstGeom>
        <a:noFill/>
        <a:ln w="9525">
          <a:noFill/>
          <a:miter lim="800000"/>
          <a:headEnd/>
          <a:tailEnd/>
        </a:ln>
      </xdr:spPr>
      <xdr:txBody>
        <a:bodyPr vertOverflow="clip" wrap="square" lIns="36576" tIns="32004" rIns="36576" bIns="32004" anchor="ctr" upright="1"/>
        <a:lstStyle/>
        <a:p>
          <a:pPr algn="ctr" rtl="0">
            <a:defRPr sz="1000"/>
          </a:pPr>
          <a:r>
            <a:rPr lang="en-US" sz="1600" b="1" i="0" strike="noStrike">
              <a:solidFill>
                <a:srgbClr val="FF0000"/>
              </a:solidFill>
              <a:latin typeface="Arial"/>
              <a:cs typeface="Arial"/>
            </a:rPr>
            <a:t>X</a:t>
          </a:r>
        </a:p>
      </xdr:txBody>
    </xdr:sp>
    <xdr:clientData/>
  </xdr:twoCellAnchor>
  <xdr:twoCellAnchor>
    <xdr:from>
      <xdr:col>3</xdr:col>
      <xdr:colOff>672465</xdr:colOff>
      <xdr:row>90</xdr:row>
      <xdr:rowOff>0</xdr:rowOff>
    </xdr:from>
    <xdr:to>
      <xdr:col>3</xdr:col>
      <xdr:colOff>965542</xdr:colOff>
      <xdr:row>90</xdr:row>
      <xdr:rowOff>0</xdr:rowOff>
    </xdr:to>
    <xdr:sp macro="" textlink="">
      <xdr:nvSpPr>
        <xdr:cNvPr id="28823" name="Rectangle 151"/>
        <xdr:cNvSpPr>
          <a:spLocks noChangeArrowheads="1"/>
        </xdr:cNvSpPr>
      </xdr:nvSpPr>
      <xdr:spPr bwMode="auto">
        <a:xfrm>
          <a:off x="2705100" y="19211925"/>
          <a:ext cx="295275" cy="0"/>
        </a:xfrm>
        <a:prstGeom prst="rect">
          <a:avLst/>
        </a:prstGeom>
        <a:noFill/>
        <a:ln w="9525">
          <a:noFill/>
          <a:miter lim="800000"/>
          <a:headEnd/>
          <a:tailEnd/>
        </a:ln>
      </xdr:spPr>
      <xdr:txBody>
        <a:bodyPr vertOverflow="clip" wrap="square" lIns="36576" tIns="32004" rIns="36576" bIns="32004" anchor="ctr" upright="1"/>
        <a:lstStyle/>
        <a:p>
          <a:pPr algn="ctr" rtl="0">
            <a:defRPr sz="1000"/>
          </a:pPr>
          <a:r>
            <a:rPr lang="en-US" sz="1600" b="1" i="0" strike="noStrike">
              <a:solidFill>
                <a:srgbClr val="FF0000"/>
              </a:solidFill>
              <a:latin typeface="Arial"/>
              <a:cs typeface="Arial"/>
            </a:rPr>
            <a:t>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670560</xdr:colOff>
      <xdr:row>91</xdr:row>
      <xdr:rowOff>0</xdr:rowOff>
    </xdr:from>
    <xdr:to>
      <xdr:col>3</xdr:col>
      <xdr:colOff>963637</xdr:colOff>
      <xdr:row>91</xdr:row>
      <xdr:rowOff>0</xdr:rowOff>
    </xdr:to>
    <xdr:sp macro="" textlink="">
      <xdr:nvSpPr>
        <xdr:cNvPr id="25601" name="Rectangle 1"/>
        <xdr:cNvSpPr>
          <a:spLocks noChangeArrowheads="1"/>
        </xdr:cNvSpPr>
      </xdr:nvSpPr>
      <xdr:spPr bwMode="auto">
        <a:xfrm>
          <a:off x="2638425" y="26250900"/>
          <a:ext cx="295275" cy="0"/>
        </a:xfrm>
        <a:prstGeom prst="rect">
          <a:avLst/>
        </a:prstGeom>
        <a:noFill/>
        <a:ln w="9525">
          <a:noFill/>
          <a:miter lim="800000"/>
          <a:headEnd/>
          <a:tailEnd/>
        </a:ln>
      </xdr:spPr>
      <xdr:txBody>
        <a:bodyPr vertOverflow="clip" wrap="square" lIns="36576" tIns="32004" rIns="36576" bIns="32004" anchor="ctr" upright="1"/>
        <a:lstStyle/>
        <a:p>
          <a:pPr algn="ctr" rtl="0">
            <a:defRPr sz="1000"/>
          </a:pPr>
          <a:r>
            <a:rPr lang="en-US" sz="1600" b="1" i="0" strike="noStrike">
              <a:solidFill>
                <a:srgbClr val="FF0000"/>
              </a:solidFill>
              <a:latin typeface="Arial"/>
              <a:cs typeface="Arial"/>
            </a:rPr>
            <a:t>X</a:t>
          </a:r>
        </a:p>
      </xdr:txBody>
    </xdr:sp>
    <xdr:clientData/>
  </xdr:twoCellAnchor>
  <xdr:twoCellAnchor>
    <xdr:from>
      <xdr:col>3</xdr:col>
      <xdr:colOff>670560</xdr:colOff>
      <xdr:row>30</xdr:row>
      <xdr:rowOff>0</xdr:rowOff>
    </xdr:from>
    <xdr:to>
      <xdr:col>3</xdr:col>
      <xdr:colOff>963637</xdr:colOff>
      <xdr:row>30</xdr:row>
      <xdr:rowOff>0</xdr:rowOff>
    </xdr:to>
    <xdr:sp macro="" textlink="">
      <xdr:nvSpPr>
        <xdr:cNvPr id="25643" name="Rectangle 43"/>
        <xdr:cNvSpPr>
          <a:spLocks noChangeArrowheads="1"/>
        </xdr:cNvSpPr>
      </xdr:nvSpPr>
      <xdr:spPr bwMode="auto">
        <a:xfrm>
          <a:off x="2638425" y="11515725"/>
          <a:ext cx="295275" cy="0"/>
        </a:xfrm>
        <a:prstGeom prst="rect">
          <a:avLst/>
        </a:prstGeom>
        <a:noFill/>
        <a:ln w="9525">
          <a:noFill/>
          <a:miter lim="800000"/>
          <a:headEnd/>
          <a:tailEnd/>
        </a:ln>
      </xdr:spPr>
      <xdr:txBody>
        <a:bodyPr vertOverflow="clip" wrap="square" lIns="36576" tIns="32004" rIns="36576" bIns="32004" anchor="ctr" upright="1"/>
        <a:lstStyle/>
        <a:p>
          <a:pPr algn="ctr" rtl="0">
            <a:defRPr sz="1000"/>
          </a:pPr>
          <a:r>
            <a:rPr lang="en-US" sz="1600" b="1" i="0" strike="noStrike">
              <a:solidFill>
                <a:srgbClr val="FF0000"/>
              </a:solidFill>
              <a:latin typeface="Arial"/>
              <a:cs typeface="Arial"/>
            </a:rPr>
            <a:t>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N14"/>
  <sheetViews>
    <sheetView showGridLines="0" tabSelected="1" zoomScale="75" workbookViewId="0">
      <selection activeCell="A7" sqref="A7:D7"/>
    </sheetView>
  </sheetViews>
  <sheetFormatPr defaultRowHeight="12.75"/>
  <cols>
    <col min="1" max="1" width="6" customWidth="1"/>
    <col min="2" max="2" width="5.140625" customWidth="1"/>
    <col min="3" max="3" width="11.5703125" customWidth="1"/>
    <col min="4" max="4" width="24.140625" customWidth="1"/>
    <col min="5" max="5" width="2.5703125" customWidth="1"/>
    <col min="6" max="6" width="3.5703125" customWidth="1"/>
    <col min="7" max="7" width="24" customWidth="1"/>
    <col min="8" max="8" width="6" customWidth="1"/>
    <col min="9" max="9" width="5" customWidth="1"/>
    <col min="10" max="10" width="11.140625" customWidth="1"/>
    <col min="11" max="11" width="18.42578125" customWidth="1"/>
    <col min="12" max="12" width="3.5703125" customWidth="1"/>
    <col min="13" max="13" width="16.5703125" customWidth="1"/>
    <col min="14" max="14" width="8.28515625" customWidth="1"/>
  </cols>
  <sheetData>
    <row r="1" spans="1:14" s="100" customFormat="1" ht="72.95" customHeight="1"/>
    <row r="2" spans="1:14" s="100" customFormat="1" ht="35.25" customHeight="1"/>
    <row r="3" spans="1:14" s="2" customFormat="1" ht="48" customHeight="1">
      <c r="A3" s="258" t="s">
        <v>171</v>
      </c>
      <c r="B3" s="258"/>
      <c r="C3" s="259"/>
      <c r="D3" s="259"/>
      <c r="E3" s="114"/>
      <c r="F3" s="255"/>
      <c r="G3" s="256"/>
      <c r="H3" s="256"/>
      <c r="I3" s="256"/>
      <c r="J3" s="256"/>
      <c r="K3" s="256"/>
      <c r="L3" s="256"/>
      <c r="M3" s="256"/>
      <c r="N3" s="256"/>
    </row>
    <row r="4" spans="1:14" s="2" customFormat="1" ht="48" customHeight="1">
      <c r="A4" s="258" t="s">
        <v>172</v>
      </c>
      <c r="B4" s="258"/>
      <c r="C4" s="259"/>
      <c r="D4" s="259"/>
      <c r="E4" s="114"/>
      <c r="F4" s="255"/>
      <c r="G4" s="256"/>
      <c r="H4" s="256"/>
      <c r="I4" s="256"/>
      <c r="J4" s="256"/>
      <c r="K4" s="256"/>
      <c r="L4" s="256"/>
      <c r="M4" s="256"/>
      <c r="N4" s="256"/>
    </row>
    <row r="5" spans="1:14" s="2" customFormat="1" ht="48" customHeight="1">
      <c r="A5" s="258" t="s">
        <v>173</v>
      </c>
      <c r="B5" s="258"/>
      <c r="C5" s="259"/>
      <c r="D5" s="259"/>
      <c r="E5" s="114"/>
      <c r="F5" s="255"/>
      <c r="G5" s="256"/>
      <c r="H5" s="256"/>
      <c r="I5" s="256"/>
      <c r="J5" s="256"/>
      <c r="K5" s="256"/>
      <c r="L5" s="256"/>
      <c r="M5" s="256"/>
      <c r="N5" s="256"/>
    </row>
    <row r="6" spans="1:14" s="2" customFormat="1" ht="48" customHeight="1">
      <c r="A6" s="258" t="s">
        <v>174</v>
      </c>
      <c r="B6" s="258"/>
      <c r="C6" s="259"/>
      <c r="D6" s="259"/>
      <c r="E6" s="114"/>
      <c r="F6" s="255"/>
      <c r="G6" s="256"/>
      <c r="H6" s="256"/>
      <c r="I6" s="256"/>
      <c r="J6" s="256"/>
      <c r="K6" s="256"/>
      <c r="L6" s="256"/>
      <c r="M6" s="256"/>
      <c r="N6" s="256"/>
    </row>
    <row r="7" spans="1:14" s="2" customFormat="1" ht="48" customHeight="1">
      <c r="A7" s="258" t="s">
        <v>178</v>
      </c>
      <c r="B7" s="258"/>
      <c r="C7" s="259"/>
      <c r="D7" s="259"/>
      <c r="E7" s="114"/>
      <c r="F7" s="255"/>
      <c r="G7" s="256"/>
      <c r="H7" s="256"/>
      <c r="I7" s="256"/>
      <c r="J7" s="256"/>
      <c r="K7" s="256"/>
      <c r="L7" s="256"/>
      <c r="M7" s="256"/>
      <c r="N7" s="256"/>
    </row>
    <row r="8" spans="1:14" s="2" customFormat="1" ht="48" customHeight="1">
      <c r="A8" s="258" t="s">
        <v>175</v>
      </c>
      <c r="B8" s="259"/>
      <c r="C8" s="259"/>
      <c r="D8" s="259"/>
      <c r="E8" s="114"/>
      <c r="F8" s="257"/>
      <c r="G8" s="256"/>
      <c r="H8" s="256"/>
      <c r="I8" s="256"/>
      <c r="J8" s="256"/>
      <c r="K8" s="256"/>
      <c r="L8" s="256"/>
      <c r="M8" s="256"/>
      <c r="N8" s="256"/>
    </row>
    <row r="13" spans="1:14">
      <c r="J13" s="254"/>
    </row>
    <row r="14" spans="1:14">
      <c r="J14" s="254"/>
    </row>
  </sheetData>
  <mergeCells count="13">
    <mergeCell ref="A7:D7"/>
    <mergeCell ref="A8:D8"/>
    <mergeCell ref="A5:D5"/>
    <mergeCell ref="A6:D6"/>
    <mergeCell ref="F3:N3"/>
    <mergeCell ref="F4:N4"/>
    <mergeCell ref="A3:D3"/>
    <mergeCell ref="A4:D4"/>
    <mergeCell ref="J13:J14"/>
    <mergeCell ref="F5:N5"/>
    <mergeCell ref="F6:N6"/>
    <mergeCell ref="F7:N7"/>
    <mergeCell ref="F8:N8"/>
  </mergeCells>
  <phoneticPr fontId="0" type="noConversion"/>
  <pageMargins left="0.6" right="0.6" top="0.5" bottom="0.3" header="0.25" footer="0.15"/>
  <pageSetup scale="65" fitToHeight="0" orientation="portrait" r:id="rId1"/>
  <headerFooter alignWithMargins="0">
    <oddFooter xml:space="preserve">&amp;CPSA Version 9&amp;RPage &amp;P of &amp;N
</oddFooter>
  </headerFooter>
  <drawing r:id="rId2"/>
</worksheet>
</file>

<file path=xl/worksheets/sheet2.xml><?xml version="1.0" encoding="utf-8"?>
<worksheet xmlns="http://schemas.openxmlformats.org/spreadsheetml/2006/main" xmlns:r="http://schemas.openxmlformats.org/officeDocument/2006/relationships">
  <sheetPr codeName="Sheet2"/>
  <dimension ref="A1:M102"/>
  <sheetViews>
    <sheetView showGridLines="0" zoomScale="75" zoomScaleNormal="75" workbookViewId="0">
      <selection activeCell="L1" sqref="L1"/>
    </sheetView>
  </sheetViews>
  <sheetFormatPr defaultRowHeight="12.75"/>
  <cols>
    <col min="1" max="1" width="6" customWidth="1"/>
    <col min="2" max="2" width="5.140625" customWidth="1"/>
    <col min="3" max="3" width="11.5703125" customWidth="1"/>
    <col min="4" max="4" width="15.85546875" customWidth="1"/>
    <col min="5" max="5" width="3.5703125" customWidth="1"/>
    <col min="6" max="6" width="24" customWidth="1"/>
    <col min="7" max="7" width="6" customWidth="1"/>
    <col min="8" max="8" width="5" customWidth="1"/>
    <col min="9" max="9" width="11.140625" customWidth="1"/>
    <col min="10" max="10" width="18.5703125" customWidth="1"/>
    <col min="11" max="11" width="3.5703125" customWidth="1"/>
    <col min="12" max="12" width="16.5703125" customWidth="1"/>
    <col min="13" max="13" width="8.28515625" customWidth="1"/>
  </cols>
  <sheetData>
    <row r="1" spans="1:13" s="100" customFormat="1" ht="65.25" customHeight="1"/>
    <row r="2" spans="1:13" s="100" customFormat="1" ht="13.7" customHeight="1"/>
    <row r="3" spans="1:13" s="100" customFormat="1" ht="12.75" customHeight="1" thickBot="1"/>
    <row r="4" spans="1:13" s="100" customFormat="1" ht="25.5" customHeight="1">
      <c r="A4" s="274" t="s">
        <v>171</v>
      </c>
      <c r="B4" s="275"/>
      <c r="C4" s="276"/>
      <c r="D4" s="107"/>
      <c r="E4" s="277">
        <f>Title!F3</f>
        <v>0</v>
      </c>
      <c r="F4" s="278"/>
      <c r="G4" s="278"/>
      <c r="H4" s="278"/>
      <c r="I4" s="278"/>
      <c r="J4" s="278"/>
      <c r="K4" s="278"/>
      <c r="L4" s="278"/>
      <c r="M4" s="279"/>
    </row>
    <row r="5" spans="1:13" s="100" customFormat="1" ht="25.5" customHeight="1">
      <c r="A5" s="280" t="s">
        <v>172</v>
      </c>
      <c r="B5" s="281"/>
      <c r="C5" s="282"/>
      <c r="D5" s="108"/>
      <c r="E5" s="283">
        <f>Title!F4</f>
        <v>0</v>
      </c>
      <c r="F5" s="284"/>
      <c r="G5" s="284"/>
      <c r="H5" s="284"/>
      <c r="I5" s="284"/>
      <c r="J5" s="284"/>
      <c r="K5" s="284"/>
      <c r="L5" s="284"/>
      <c r="M5" s="285"/>
    </row>
    <row r="6" spans="1:13" s="100" customFormat="1" ht="25.5" customHeight="1">
      <c r="A6" s="280" t="s">
        <v>173</v>
      </c>
      <c r="B6" s="281"/>
      <c r="C6" s="282"/>
      <c r="D6" s="108"/>
      <c r="E6" s="296">
        <f>Title!F5</f>
        <v>0</v>
      </c>
      <c r="F6" s="297"/>
      <c r="G6" s="297"/>
      <c r="H6" s="297"/>
      <c r="I6" s="297"/>
      <c r="J6" s="297"/>
      <c r="K6" s="297"/>
      <c r="L6" s="297"/>
      <c r="M6" s="298"/>
    </row>
    <row r="7" spans="1:13" s="100" customFormat="1" ht="25.5" customHeight="1">
      <c r="A7" s="280" t="s">
        <v>174</v>
      </c>
      <c r="B7" s="281"/>
      <c r="C7" s="282"/>
      <c r="D7" s="109"/>
      <c r="E7" s="283">
        <f>Title!F6</f>
        <v>0</v>
      </c>
      <c r="F7" s="284"/>
      <c r="G7" s="284"/>
      <c r="H7" s="284"/>
      <c r="I7" s="284"/>
      <c r="J7" s="284"/>
      <c r="K7" s="284"/>
      <c r="L7" s="284"/>
      <c r="M7" s="285"/>
    </row>
    <row r="8" spans="1:13" s="100" customFormat="1" ht="25.5" customHeight="1">
      <c r="A8" s="280" t="s">
        <v>178</v>
      </c>
      <c r="B8" s="281"/>
      <c r="C8" s="282"/>
      <c r="D8" s="109"/>
      <c r="E8" s="283">
        <f>Title!F7</f>
        <v>0</v>
      </c>
      <c r="F8" s="284"/>
      <c r="G8" s="284"/>
      <c r="H8" s="284"/>
      <c r="I8" s="284"/>
      <c r="J8" s="284"/>
      <c r="K8" s="284"/>
      <c r="L8" s="284"/>
      <c r="M8" s="285"/>
    </row>
    <row r="9" spans="1:13" s="100" customFormat="1" ht="25.5" customHeight="1" thickBot="1">
      <c r="A9" s="110" t="s">
        <v>175</v>
      </c>
      <c r="B9" s="111"/>
      <c r="C9" s="112"/>
      <c r="D9" s="113"/>
      <c r="E9" s="283">
        <f>Title!F8</f>
        <v>0</v>
      </c>
      <c r="F9" s="284"/>
      <c r="G9" s="284"/>
      <c r="H9" s="284"/>
      <c r="I9" s="284"/>
      <c r="J9" s="284"/>
      <c r="K9" s="284"/>
      <c r="L9" s="284"/>
      <c r="M9" s="285"/>
    </row>
    <row r="10" spans="1:13" s="101" customFormat="1" ht="21" thickBot="1">
      <c r="A10" s="260" t="s">
        <v>181</v>
      </c>
      <c r="B10" s="261"/>
      <c r="C10" s="261"/>
      <c r="D10" s="262"/>
      <c r="E10" s="262"/>
      <c r="F10" s="262"/>
      <c r="G10" s="262"/>
      <c r="H10" s="262"/>
      <c r="I10" s="262"/>
      <c r="J10" s="262"/>
      <c r="K10" s="261"/>
      <c r="L10" s="261"/>
      <c r="M10" s="263"/>
    </row>
    <row r="11" spans="1:13" s="99" customFormat="1" ht="25.5" customHeight="1">
      <c r="A11" s="312" t="s">
        <v>318</v>
      </c>
      <c r="B11" s="313"/>
      <c r="C11" s="314"/>
      <c r="D11" s="295" t="s">
        <v>117</v>
      </c>
      <c r="E11" s="295"/>
      <c r="F11" s="120" t="s">
        <v>184</v>
      </c>
      <c r="G11" s="295" t="s">
        <v>185</v>
      </c>
      <c r="H11" s="295"/>
      <c r="I11" s="295"/>
      <c r="J11" s="120" t="s">
        <v>118</v>
      </c>
      <c r="K11" s="312" t="s">
        <v>189</v>
      </c>
      <c r="L11" s="313"/>
      <c r="M11" s="339"/>
    </row>
    <row r="12" spans="1:13" s="119" customFormat="1" ht="25.5" customHeight="1">
      <c r="A12" s="315" t="s">
        <v>283</v>
      </c>
      <c r="B12" s="316"/>
      <c r="C12" s="316"/>
      <c r="D12" s="317"/>
      <c r="E12" s="317"/>
      <c r="F12" s="115"/>
      <c r="G12" s="318"/>
      <c r="H12" s="318"/>
      <c r="I12" s="319"/>
      <c r="J12" s="116"/>
      <c r="K12" s="340"/>
      <c r="L12" s="341"/>
      <c r="M12" s="342"/>
    </row>
    <row r="13" spans="1:13" s="119" customFormat="1" ht="25.5" customHeight="1">
      <c r="A13" s="315" t="s">
        <v>119</v>
      </c>
      <c r="B13" s="316"/>
      <c r="C13" s="316"/>
      <c r="D13" s="299"/>
      <c r="E13" s="299"/>
      <c r="F13" s="117"/>
      <c r="G13" s="300"/>
      <c r="H13" s="300"/>
      <c r="I13" s="301"/>
      <c r="J13" s="118"/>
      <c r="K13" s="307"/>
      <c r="L13" s="308"/>
      <c r="M13" s="309"/>
    </row>
    <row r="14" spans="1:13" s="119" customFormat="1" ht="25.5" customHeight="1">
      <c r="A14" s="315" t="s">
        <v>186</v>
      </c>
      <c r="B14" s="316"/>
      <c r="C14" s="316"/>
      <c r="D14" s="299"/>
      <c r="E14" s="299"/>
      <c r="F14" s="117"/>
      <c r="G14" s="300"/>
      <c r="H14" s="300"/>
      <c r="I14" s="301"/>
      <c r="J14" s="118"/>
      <c r="K14" s="307"/>
      <c r="L14" s="308"/>
      <c r="M14" s="309"/>
    </row>
    <row r="15" spans="1:13" s="119" customFormat="1" ht="25.5" customHeight="1">
      <c r="A15" s="315" t="s">
        <v>120</v>
      </c>
      <c r="B15" s="316"/>
      <c r="C15" s="316"/>
      <c r="D15" s="299"/>
      <c r="E15" s="299"/>
      <c r="F15" s="117"/>
      <c r="G15" s="300"/>
      <c r="H15" s="300"/>
      <c r="I15" s="301"/>
      <c r="J15" s="118"/>
      <c r="K15" s="307"/>
      <c r="L15" s="308"/>
      <c r="M15" s="309"/>
    </row>
    <row r="16" spans="1:13" s="119" customFormat="1" ht="25.5" customHeight="1">
      <c r="A16" s="315" t="s">
        <v>187</v>
      </c>
      <c r="B16" s="316"/>
      <c r="C16" s="316"/>
      <c r="D16" s="299"/>
      <c r="E16" s="299"/>
      <c r="F16" s="117"/>
      <c r="G16" s="300"/>
      <c r="H16" s="300"/>
      <c r="I16" s="301"/>
      <c r="J16" s="118"/>
      <c r="K16" s="307"/>
      <c r="L16" s="308"/>
      <c r="M16" s="309"/>
    </row>
    <row r="17" spans="1:13" s="119" customFormat="1" ht="25.5" customHeight="1">
      <c r="A17" s="315" t="s">
        <v>188</v>
      </c>
      <c r="B17" s="316"/>
      <c r="C17" s="316"/>
      <c r="D17" s="299"/>
      <c r="E17" s="299"/>
      <c r="F17" s="117"/>
      <c r="G17" s="300"/>
      <c r="H17" s="300"/>
      <c r="I17" s="301"/>
      <c r="J17" s="118"/>
      <c r="K17" s="307"/>
      <c r="L17" s="308"/>
      <c r="M17" s="309"/>
    </row>
    <row r="18" spans="1:13" s="119" customFormat="1" ht="25.5" customHeight="1">
      <c r="A18" s="315" t="s">
        <v>121</v>
      </c>
      <c r="B18" s="316"/>
      <c r="C18" s="316"/>
      <c r="D18" s="299"/>
      <c r="E18" s="299"/>
      <c r="F18" s="117"/>
      <c r="G18" s="300"/>
      <c r="H18" s="300"/>
      <c r="I18" s="301"/>
      <c r="J18" s="118"/>
      <c r="K18" s="307"/>
      <c r="L18" s="308"/>
      <c r="M18" s="309"/>
    </row>
    <row r="19" spans="1:13" s="119" customFormat="1" ht="25.5" customHeight="1">
      <c r="A19" s="350" t="s">
        <v>321</v>
      </c>
      <c r="B19" s="351"/>
      <c r="C19" s="351"/>
      <c r="D19" s="352"/>
      <c r="E19" s="352"/>
      <c r="F19" s="215"/>
      <c r="G19" s="353"/>
      <c r="H19" s="353"/>
      <c r="I19" s="354"/>
      <c r="J19" s="216"/>
      <c r="K19" s="343"/>
      <c r="L19" s="344"/>
      <c r="M19" s="345"/>
    </row>
    <row r="20" spans="1:13" s="119" customFormat="1" ht="25.5" customHeight="1">
      <c r="A20" s="350" t="s">
        <v>322</v>
      </c>
      <c r="B20" s="351"/>
      <c r="C20" s="351"/>
      <c r="D20" s="352"/>
      <c r="E20" s="352"/>
      <c r="F20" s="215"/>
      <c r="G20" s="353"/>
      <c r="H20" s="353"/>
      <c r="I20" s="354"/>
      <c r="J20" s="216"/>
      <c r="K20" s="343"/>
      <c r="L20" s="344"/>
      <c r="M20" s="345"/>
    </row>
    <row r="21" spans="1:13" s="119" customFormat="1" ht="25.5" customHeight="1">
      <c r="A21" s="315" t="s">
        <v>122</v>
      </c>
      <c r="B21" s="315"/>
      <c r="C21" s="320"/>
      <c r="D21" s="305"/>
      <c r="E21" s="306"/>
      <c r="F21" s="117"/>
      <c r="G21" s="307"/>
      <c r="H21" s="308"/>
      <c r="I21" s="309"/>
      <c r="J21" s="118"/>
      <c r="K21" s="307"/>
      <c r="L21" s="308"/>
      <c r="M21" s="309"/>
    </row>
    <row r="22" spans="1:13" s="123" customFormat="1" ht="21.75" customHeight="1">
      <c r="A22" s="122">
        <v>1</v>
      </c>
      <c r="B22" s="123" t="s">
        <v>182</v>
      </c>
      <c r="G22" s="311"/>
      <c r="H22" s="311"/>
      <c r="I22" s="311"/>
    </row>
    <row r="23" spans="1:13" s="123" customFormat="1" ht="21.75" customHeight="1">
      <c r="A23" s="122">
        <v>2</v>
      </c>
      <c r="B23" s="123" t="s">
        <v>284</v>
      </c>
      <c r="G23" s="310"/>
      <c r="H23" s="310"/>
      <c r="I23" s="310"/>
    </row>
    <row r="24" spans="1:13" s="123" customFormat="1" ht="21.75" customHeight="1">
      <c r="A24" s="122">
        <v>3</v>
      </c>
      <c r="B24" s="123" t="s">
        <v>183</v>
      </c>
      <c r="G24" s="310"/>
      <c r="H24" s="310"/>
      <c r="I24" s="310"/>
    </row>
    <row r="25" spans="1:13" s="123" customFormat="1" ht="21.75" customHeight="1">
      <c r="A25" s="217">
        <v>4</v>
      </c>
      <c r="B25" s="218" t="s">
        <v>274</v>
      </c>
      <c r="C25" s="218"/>
      <c r="D25" s="218"/>
      <c r="E25" s="218"/>
      <c r="F25" s="218"/>
      <c r="G25" s="294"/>
      <c r="H25" s="294"/>
      <c r="I25" s="294"/>
    </row>
    <row r="26" spans="1:13" s="123" customFormat="1" ht="12" customHeight="1">
      <c r="A26" s="122"/>
      <c r="G26" s="127"/>
      <c r="H26" s="127"/>
      <c r="I26" s="127"/>
    </row>
    <row r="27" spans="1:13" ht="26.25" customHeight="1">
      <c r="A27" s="321"/>
      <c r="B27" s="322"/>
      <c r="C27" s="322"/>
      <c r="D27" s="322"/>
      <c r="E27" s="323"/>
      <c r="F27" s="120" t="s">
        <v>190</v>
      </c>
      <c r="G27" s="321" t="s">
        <v>191</v>
      </c>
      <c r="H27" s="324"/>
      <c r="I27" s="325"/>
      <c r="J27" s="120" t="s">
        <v>38</v>
      </c>
      <c r="K27" s="295" t="s">
        <v>192</v>
      </c>
      <c r="L27" s="295"/>
      <c r="M27" s="295"/>
    </row>
    <row r="28" spans="1:13" s="123" customFormat="1" ht="16.5" customHeight="1">
      <c r="A28" s="286" t="s">
        <v>295</v>
      </c>
      <c r="B28" s="287"/>
      <c r="C28" s="287"/>
      <c r="D28" s="287"/>
      <c r="E28" s="288"/>
      <c r="F28" s="124"/>
      <c r="G28" s="289"/>
      <c r="H28" s="290"/>
      <c r="I28" s="291"/>
      <c r="J28" s="124"/>
      <c r="K28" s="348"/>
      <c r="L28" s="348"/>
      <c r="M28" s="349"/>
    </row>
    <row r="29" spans="1:13" s="123" customFormat="1" ht="16.5" customHeight="1">
      <c r="A29" s="329" t="s">
        <v>296</v>
      </c>
      <c r="B29" s="330"/>
      <c r="C29" s="330"/>
      <c r="D29" s="330"/>
      <c r="E29" s="331"/>
      <c r="F29" s="143"/>
      <c r="G29" s="302"/>
      <c r="H29" s="303"/>
      <c r="I29" s="304"/>
      <c r="J29" s="124"/>
      <c r="K29" s="346"/>
      <c r="L29" s="346"/>
      <c r="M29" s="347"/>
    </row>
    <row r="30" spans="1:13" s="123" customFormat="1" ht="16.5" customHeight="1">
      <c r="A30" s="329" t="s">
        <v>297</v>
      </c>
      <c r="B30" s="330"/>
      <c r="C30" s="330"/>
      <c r="D30" s="330"/>
      <c r="E30" s="331"/>
      <c r="F30" s="121"/>
      <c r="G30" s="326" t="s">
        <v>124</v>
      </c>
      <c r="H30" s="327"/>
      <c r="I30" s="328"/>
      <c r="J30" s="125" t="s">
        <v>124</v>
      </c>
      <c r="K30" s="332"/>
      <c r="L30" s="332"/>
      <c r="M30" s="333"/>
    </row>
    <row r="31" spans="1:13" s="126" customFormat="1" ht="21.75" customHeight="1">
      <c r="A31" s="122">
        <v>8</v>
      </c>
      <c r="B31" s="129" t="s">
        <v>193</v>
      </c>
      <c r="C31" s="129"/>
      <c r="D31" s="129"/>
      <c r="E31" s="129"/>
      <c r="F31" s="130" t="s">
        <v>194</v>
      </c>
      <c r="G31" s="334"/>
      <c r="H31" s="311"/>
      <c r="I31" s="335"/>
      <c r="J31" s="123"/>
    </row>
    <row r="32" spans="1:13" s="123" customFormat="1" ht="21.75" customHeight="1">
      <c r="A32" s="122">
        <v>9</v>
      </c>
      <c r="B32" s="123" t="s">
        <v>196</v>
      </c>
      <c r="G32" s="128"/>
      <c r="H32" s="336" t="s">
        <v>195</v>
      </c>
      <c r="I32" s="336"/>
    </row>
    <row r="33" spans="1:13" s="123" customFormat="1" ht="21.75" customHeight="1">
      <c r="A33" s="122" t="s">
        <v>298</v>
      </c>
      <c r="B33" s="123" t="s">
        <v>197</v>
      </c>
      <c r="G33" s="190"/>
      <c r="H33" s="337" t="s">
        <v>198</v>
      </c>
      <c r="I33" s="337"/>
    </row>
    <row r="34" spans="1:13" s="129" customFormat="1" ht="21.75" customHeight="1" thickBot="1">
      <c r="A34" s="122">
        <v>10</v>
      </c>
      <c r="B34" s="129" t="s">
        <v>199</v>
      </c>
      <c r="G34" s="338"/>
      <c r="H34" s="338"/>
      <c r="I34" s="338"/>
    </row>
    <row r="35" spans="1:13" s="101" customFormat="1" ht="21" thickBot="1">
      <c r="A35" s="260" t="s">
        <v>200</v>
      </c>
      <c r="B35" s="261"/>
      <c r="C35" s="261"/>
      <c r="D35" s="262"/>
      <c r="E35" s="262"/>
      <c r="F35" s="262"/>
      <c r="G35" s="262"/>
      <c r="H35" s="262"/>
      <c r="I35" s="262"/>
      <c r="J35" s="262"/>
      <c r="K35" s="261"/>
      <c r="L35" s="261"/>
      <c r="M35" s="263"/>
    </row>
    <row r="36" spans="1:13" ht="26.25" customHeight="1">
      <c r="A36" s="321"/>
      <c r="B36" s="322"/>
      <c r="C36" s="322"/>
      <c r="D36" s="322"/>
      <c r="E36" s="323"/>
      <c r="F36" s="120" t="s">
        <v>190</v>
      </c>
      <c r="G36" s="321" t="s">
        <v>201</v>
      </c>
      <c r="H36" s="324"/>
      <c r="I36" s="325"/>
      <c r="J36" s="120" t="s">
        <v>202</v>
      </c>
      <c r="K36" s="295" t="s">
        <v>123</v>
      </c>
      <c r="L36" s="295"/>
      <c r="M36" s="295"/>
    </row>
    <row r="37" spans="1:13" s="123" customFormat="1" ht="16.5" customHeight="1">
      <c r="A37" s="286">
        <v>11</v>
      </c>
      <c r="B37" s="287"/>
      <c r="C37" s="287"/>
      <c r="D37" s="287"/>
      <c r="E37" s="288"/>
      <c r="F37" s="135"/>
      <c r="G37" s="289"/>
      <c r="H37" s="290"/>
      <c r="I37" s="291"/>
      <c r="J37" s="135"/>
      <c r="K37" s="292"/>
      <c r="L37" s="292"/>
      <c r="M37" s="293"/>
    </row>
    <row r="38" spans="1:13" s="131" customFormat="1" ht="22.7" customHeight="1">
      <c r="A38" s="132">
        <v>12</v>
      </c>
      <c r="B38" s="131" t="s">
        <v>203</v>
      </c>
      <c r="F38" s="133"/>
      <c r="G38" s="131" t="s">
        <v>124</v>
      </c>
    </row>
    <row r="39" spans="1:13" s="131" customFormat="1" ht="14.25">
      <c r="A39" s="132">
        <v>13</v>
      </c>
      <c r="B39" s="131" t="s">
        <v>204</v>
      </c>
      <c r="J39" s="134"/>
      <c r="K39" s="131" t="s">
        <v>124</v>
      </c>
    </row>
    <row r="40" spans="1:13" ht="18" customHeight="1">
      <c r="A40" s="132">
        <v>14</v>
      </c>
      <c r="B40" s="131" t="s">
        <v>285</v>
      </c>
      <c r="C40" s="131"/>
      <c r="G40" s="254"/>
      <c r="H40" s="254"/>
      <c r="I40" s="131" t="s">
        <v>124</v>
      </c>
    </row>
    <row r="41" spans="1:13" s="131" customFormat="1" ht="19.5" customHeight="1">
      <c r="A41" s="132">
        <v>15</v>
      </c>
      <c r="B41" s="131" t="s">
        <v>205</v>
      </c>
      <c r="G41" s="137"/>
      <c r="H41" s="131" t="s">
        <v>206</v>
      </c>
      <c r="J41" s="270"/>
      <c r="K41" s="270"/>
      <c r="L41" s="270"/>
      <c r="M41" s="270"/>
    </row>
    <row r="42" spans="1:13" s="131" customFormat="1" ht="14.25">
      <c r="A42" s="132">
        <v>16</v>
      </c>
      <c r="B42" s="131" t="s">
        <v>207</v>
      </c>
      <c r="J42" s="138"/>
      <c r="K42" s="138"/>
    </row>
    <row r="43" spans="1:13" s="131" customFormat="1" ht="14.25">
      <c r="E43" s="131" t="s">
        <v>208</v>
      </c>
    </row>
    <row r="44" spans="1:13" s="131" customFormat="1" ht="14.25">
      <c r="D44" s="137"/>
      <c r="E44" s="131" t="s">
        <v>209</v>
      </c>
    </row>
    <row r="45" spans="1:13" s="131" customFormat="1" ht="14.25">
      <c r="D45" s="137"/>
      <c r="E45" s="131" t="s">
        <v>210</v>
      </c>
    </row>
    <row r="46" spans="1:13" s="131" customFormat="1" ht="14.25">
      <c r="D46" s="137"/>
      <c r="E46" s="131" t="s">
        <v>211</v>
      </c>
    </row>
    <row r="47" spans="1:13" s="131" customFormat="1" ht="14.25">
      <c r="D47" s="137"/>
      <c r="E47" s="131" t="s">
        <v>212</v>
      </c>
    </row>
    <row r="48" spans="1:13" s="131" customFormat="1" ht="12.75" customHeight="1">
      <c r="D48" s="137"/>
    </row>
    <row r="49" spans="1:13" s="131" customFormat="1" ht="14.25">
      <c r="A49" s="132">
        <v>17</v>
      </c>
      <c r="B49" s="131" t="s">
        <v>213</v>
      </c>
    </row>
    <row r="50" spans="1:13" s="131" customFormat="1" ht="14.25">
      <c r="A50" s="132"/>
      <c r="D50" s="131" t="s">
        <v>214</v>
      </c>
    </row>
    <row r="51" spans="1:13" s="131" customFormat="1" ht="14.25">
      <c r="A51" s="132"/>
      <c r="C51" s="137"/>
      <c r="D51" s="131" t="s">
        <v>215</v>
      </c>
    </row>
    <row r="52" spans="1:13" s="131" customFormat="1" ht="14.25">
      <c r="A52" s="132"/>
      <c r="C52" s="137"/>
    </row>
    <row r="53" spans="1:13" s="131" customFormat="1" ht="14.25">
      <c r="A53" s="132">
        <v>18</v>
      </c>
      <c r="B53" s="131" t="s">
        <v>216</v>
      </c>
      <c r="H53" s="131" t="s">
        <v>125</v>
      </c>
    </row>
    <row r="54" spans="1:13" s="131" customFormat="1" ht="18" customHeight="1">
      <c r="A54" s="132"/>
      <c r="C54" s="131" t="s">
        <v>217</v>
      </c>
      <c r="G54" s="137"/>
    </row>
    <row r="55" spans="1:13" s="131" customFormat="1" ht="14.25">
      <c r="A55" s="132"/>
    </row>
    <row r="56" spans="1:13" s="131" customFormat="1" ht="14.25">
      <c r="A56" s="132">
        <v>19</v>
      </c>
      <c r="B56" s="131" t="s">
        <v>218</v>
      </c>
    </row>
    <row r="57" spans="1:13" s="131" customFormat="1" ht="18" customHeight="1">
      <c r="A57" s="132">
        <v>20</v>
      </c>
      <c r="B57" s="131" t="s">
        <v>219</v>
      </c>
      <c r="G57" s="131" t="s">
        <v>220</v>
      </c>
      <c r="J57" s="140"/>
      <c r="K57" s="191" t="s">
        <v>124</v>
      </c>
      <c r="L57" s="139"/>
      <c r="M57" s="139"/>
    </row>
    <row r="58" spans="1:13" ht="18" customHeight="1">
      <c r="A58" s="132">
        <v>21</v>
      </c>
      <c r="B58" s="131" t="s">
        <v>254</v>
      </c>
      <c r="J58" s="136"/>
      <c r="K58" s="136"/>
      <c r="L58" s="72"/>
      <c r="M58" s="72"/>
    </row>
    <row r="59" spans="1:13" ht="17.25" customHeight="1">
      <c r="A59" s="132">
        <v>22</v>
      </c>
      <c r="B59" s="131" t="s">
        <v>221</v>
      </c>
    </row>
    <row r="60" spans="1:13" ht="17.25" customHeight="1">
      <c r="A60" s="132">
        <v>23</v>
      </c>
      <c r="B60" s="131" t="s">
        <v>286</v>
      </c>
    </row>
    <row r="61" spans="1:13" ht="17.25" customHeight="1" thickBot="1">
      <c r="A61" s="132">
        <v>24</v>
      </c>
      <c r="B61" s="131" t="s">
        <v>287</v>
      </c>
      <c r="H61" t="s">
        <v>288</v>
      </c>
    </row>
    <row r="62" spans="1:13" s="101" customFormat="1" ht="21" thickBot="1">
      <c r="A62" s="260" t="s">
        <v>222</v>
      </c>
      <c r="B62" s="261"/>
      <c r="C62" s="261"/>
      <c r="D62" s="262"/>
      <c r="E62" s="262"/>
      <c r="F62" s="262"/>
      <c r="G62" s="262"/>
      <c r="H62" s="262"/>
      <c r="I62" s="262"/>
      <c r="J62" s="262"/>
      <c r="K62" s="261"/>
      <c r="L62" s="261"/>
      <c r="M62" s="263"/>
    </row>
    <row r="63" spans="1:13" s="131" customFormat="1" ht="14.25">
      <c r="A63" s="132">
        <v>25</v>
      </c>
      <c r="B63" s="131" t="s">
        <v>95</v>
      </c>
      <c r="H63" s="134"/>
      <c r="I63" s="131" t="s">
        <v>289</v>
      </c>
    </row>
    <row r="64" spans="1:13" s="131" customFormat="1" ht="16.5" customHeight="1">
      <c r="A64" s="132">
        <v>26</v>
      </c>
      <c r="B64" s="131" t="s">
        <v>223</v>
      </c>
      <c r="G64" s="264"/>
      <c r="H64" s="264"/>
      <c r="I64" s="264"/>
      <c r="J64" s="264"/>
      <c r="K64" s="264"/>
      <c r="L64" s="264"/>
      <c r="M64" s="264"/>
    </row>
    <row r="65" spans="1:13" s="131" customFormat="1" ht="14.25">
      <c r="A65" s="132">
        <v>27</v>
      </c>
      <c r="B65" s="131" t="s">
        <v>224</v>
      </c>
      <c r="G65" s="137"/>
      <c r="H65" s="272"/>
      <c r="I65" s="272"/>
      <c r="J65" s="272"/>
      <c r="K65" s="272"/>
      <c r="L65" s="272"/>
      <c r="M65" s="272"/>
    </row>
    <row r="66" spans="1:13" s="131" customFormat="1" ht="14.25">
      <c r="A66" s="132">
        <v>28</v>
      </c>
      <c r="B66" s="131" t="s">
        <v>290</v>
      </c>
    </row>
    <row r="67" spans="1:13" s="131" customFormat="1" ht="14.25">
      <c r="A67" s="132"/>
      <c r="E67" s="273"/>
      <c r="F67" s="273"/>
      <c r="G67" s="273"/>
      <c r="H67" s="273"/>
      <c r="I67" s="273"/>
      <c r="J67" s="273"/>
      <c r="K67" s="273"/>
      <c r="L67" s="273"/>
      <c r="M67" s="273"/>
    </row>
    <row r="68" spans="1:13" s="131" customFormat="1" ht="14.25">
      <c r="A68" s="132"/>
      <c r="D68" s="131" t="s">
        <v>206</v>
      </c>
      <c r="E68" s="273"/>
      <c r="F68" s="273"/>
      <c r="G68" s="273"/>
      <c r="H68" s="273"/>
      <c r="I68" s="273"/>
      <c r="J68" s="273"/>
      <c r="K68" s="273"/>
      <c r="L68" s="273"/>
      <c r="M68" s="273"/>
    </row>
    <row r="69" spans="1:13" s="131" customFormat="1" ht="14.25">
      <c r="A69" s="132"/>
      <c r="E69" s="264"/>
      <c r="F69" s="264"/>
      <c r="G69" s="264"/>
      <c r="H69" s="264"/>
      <c r="I69" s="264"/>
      <c r="J69" s="264"/>
      <c r="K69" s="264"/>
      <c r="L69" s="264"/>
      <c r="M69" s="264"/>
    </row>
    <row r="70" spans="1:13" s="131" customFormat="1" ht="22.7" customHeight="1">
      <c r="A70" s="132">
        <v>29</v>
      </c>
      <c r="B70" s="131" t="s">
        <v>291</v>
      </c>
    </row>
    <row r="71" spans="1:13" s="131" customFormat="1" ht="14.25">
      <c r="A71" s="132"/>
      <c r="E71" s="273"/>
      <c r="F71" s="273"/>
      <c r="G71" s="273"/>
      <c r="H71" s="273"/>
      <c r="I71" s="273"/>
      <c r="J71" s="273"/>
      <c r="K71" s="273"/>
      <c r="L71" s="273"/>
      <c r="M71" s="273"/>
    </row>
    <row r="72" spans="1:13" s="131" customFormat="1" ht="14.25">
      <c r="A72" s="132"/>
      <c r="D72" s="131" t="s">
        <v>206</v>
      </c>
      <c r="E72" s="273"/>
      <c r="F72" s="273"/>
      <c r="G72" s="273"/>
      <c r="H72" s="273"/>
      <c r="I72" s="273"/>
      <c r="J72" s="273"/>
      <c r="K72" s="273"/>
      <c r="L72" s="273"/>
      <c r="M72" s="273"/>
    </row>
    <row r="73" spans="1:13" s="131" customFormat="1" ht="14.25">
      <c r="A73" s="132"/>
      <c r="E73" s="264"/>
      <c r="F73" s="264"/>
      <c r="G73" s="264"/>
      <c r="H73" s="264"/>
      <c r="I73" s="264"/>
      <c r="J73" s="264"/>
      <c r="K73" s="264"/>
      <c r="L73" s="264"/>
      <c r="M73" s="264"/>
    </row>
    <row r="74" spans="1:13" s="131" customFormat="1" ht="22.7" customHeight="1">
      <c r="A74" s="132">
        <v>30</v>
      </c>
      <c r="B74" s="131" t="s">
        <v>225</v>
      </c>
    </row>
    <row r="75" spans="1:13" s="131" customFormat="1" ht="14.25">
      <c r="A75" s="132"/>
      <c r="E75" s="273"/>
      <c r="F75" s="273"/>
      <c r="G75" s="273"/>
      <c r="H75" s="273"/>
      <c r="I75" s="273"/>
      <c r="J75" s="273"/>
      <c r="K75" s="273"/>
      <c r="L75" s="273"/>
      <c r="M75" s="273"/>
    </row>
    <row r="76" spans="1:13" s="131" customFormat="1" ht="14.25">
      <c r="A76" s="132"/>
      <c r="D76" s="131" t="s">
        <v>206</v>
      </c>
      <c r="E76" s="273"/>
      <c r="F76" s="273"/>
      <c r="G76" s="273"/>
      <c r="H76" s="273"/>
      <c r="I76" s="273"/>
      <c r="J76" s="273"/>
      <c r="K76" s="273"/>
      <c r="L76" s="273"/>
      <c r="M76" s="273"/>
    </row>
    <row r="77" spans="1:13" s="131" customFormat="1" ht="14.25">
      <c r="A77" s="132"/>
      <c r="E77" s="264"/>
      <c r="F77" s="264"/>
      <c r="G77" s="264"/>
      <c r="H77" s="264"/>
      <c r="I77" s="264"/>
      <c r="J77" s="264"/>
      <c r="K77" s="264"/>
      <c r="L77" s="264"/>
      <c r="M77" s="264"/>
    </row>
    <row r="78" spans="1:13" s="131" customFormat="1" ht="21" customHeight="1">
      <c r="A78" s="132">
        <v>31</v>
      </c>
      <c r="B78" s="131" t="s">
        <v>226</v>
      </c>
    </row>
    <row r="79" spans="1:13" s="131" customFormat="1" ht="14.25">
      <c r="A79" s="132"/>
      <c r="E79" s="271"/>
      <c r="F79" s="271"/>
      <c r="G79" s="271"/>
      <c r="H79" s="271"/>
      <c r="I79" s="271"/>
      <c r="J79" s="271"/>
      <c r="K79" s="271"/>
      <c r="L79" s="271"/>
      <c r="M79" s="271"/>
    </row>
    <row r="80" spans="1:13" s="131" customFormat="1" ht="14.25">
      <c r="A80" s="132"/>
      <c r="D80" s="131" t="s">
        <v>206</v>
      </c>
      <c r="E80" s="270"/>
      <c r="F80" s="270"/>
      <c r="G80" s="270"/>
      <c r="H80" s="270"/>
      <c r="I80" s="270"/>
      <c r="J80" s="270"/>
      <c r="K80" s="270"/>
      <c r="L80" s="270"/>
      <c r="M80" s="270"/>
    </row>
    <row r="81" spans="1:13" s="131" customFormat="1" ht="9" customHeight="1">
      <c r="A81" s="132"/>
      <c r="E81" s="142"/>
      <c r="F81" s="142"/>
      <c r="G81" s="142"/>
      <c r="H81" s="142"/>
      <c r="I81" s="142"/>
      <c r="J81" s="142"/>
      <c r="K81" s="142"/>
      <c r="L81" s="142"/>
      <c r="M81" s="142"/>
    </row>
    <row r="82" spans="1:13" s="131" customFormat="1" ht="16.5" customHeight="1">
      <c r="A82" s="219">
        <v>32</v>
      </c>
      <c r="B82" s="220" t="s">
        <v>281</v>
      </c>
      <c r="C82" s="220"/>
      <c r="D82" s="220"/>
      <c r="E82" s="221"/>
      <c r="F82" s="221"/>
      <c r="G82" s="222" t="s">
        <v>282</v>
      </c>
      <c r="H82" s="222"/>
      <c r="I82" s="222"/>
      <c r="J82" s="222"/>
      <c r="K82" s="222"/>
      <c r="L82" s="223"/>
      <c r="M82" s="223"/>
    </row>
    <row r="83" spans="1:13" s="131" customFormat="1" ht="9" customHeight="1" thickBot="1">
      <c r="A83" s="132"/>
      <c r="E83" s="139"/>
      <c r="F83" s="139"/>
      <c r="G83" s="139"/>
      <c r="H83" s="139"/>
      <c r="I83" s="139"/>
      <c r="J83" s="139"/>
      <c r="K83" s="142"/>
      <c r="L83" s="139"/>
      <c r="M83" s="139"/>
    </row>
    <row r="84" spans="1:13" s="101" customFormat="1" ht="21" thickBot="1">
      <c r="A84" s="260" t="s">
        <v>227</v>
      </c>
      <c r="B84" s="261"/>
      <c r="C84" s="261"/>
      <c r="D84" s="262"/>
      <c r="E84" s="262"/>
      <c r="F84" s="262"/>
      <c r="G84" s="262"/>
      <c r="H84" s="262"/>
      <c r="I84" s="262"/>
      <c r="J84" s="262"/>
      <c r="K84" s="261"/>
      <c r="L84" s="261"/>
      <c r="M84" s="263"/>
    </row>
    <row r="85" spans="1:13" s="131" customFormat="1" ht="19.5" customHeight="1">
      <c r="A85" s="132">
        <v>33</v>
      </c>
      <c r="B85" s="131" t="s">
        <v>236</v>
      </c>
    </row>
    <row r="86" spans="1:13" s="131" customFormat="1" ht="19.5" customHeight="1">
      <c r="A86" s="132">
        <v>34</v>
      </c>
      <c r="B86" s="131" t="s">
        <v>276</v>
      </c>
      <c r="H86" s="264"/>
      <c r="I86" s="264"/>
      <c r="J86" s="264"/>
      <c r="K86" s="264"/>
      <c r="L86" s="264"/>
      <c r="M86" s="264"/>
    </row>
    <row r="87" spans="1:13" s="131" customFormat="1" ht="17.25" customHeight="1">
      <c r="A87" s="132">
        <v>35</v>
      </c>
      <c r="B87" s="131" t="s">
        <v>228</v>
      </c>
    </row>
    <row r="88" spans="1:13" s="131" customFormat="1" ht="14.25">
      <c r="A88" s="132"/>
      <c r="G88" s="264"/>
      <c r="H88" s="264"/>
      <c r="I88" s="264"/>
      <c r="J88" s="264"/>
    </row>
    <row r="89" spans="1:13" s="131" customFormat="1" ht="20.25" customHeight="1">
      <c r="A89" s="132">
        <v>36</v>
      </c>
      <c r="B89" s="131" t="s">
        <v>292</v>
      </c>
    </row>
    <row r="90" spans="1:13" s="131" customFormat="1" ht="17.25" customHeight="1">
      <c r="A90" s="132">
        <v>37</v>
      </c>
      <c r="B90" s="131" t="s">
        <v>229</v>
      </c>
      <c r="G90" s="264"/>
      <c r="H90" s="264"/>
      <c r="I90" s="264"/>
      <c r="J90" s="264"/>
    </row>
    <row r="91" spans="1:13" s="131" customFormat="1" ht="20.25" customHeight="1">
      <c r="A91" s="132">
        <v>38</v>
      </c>
      <c r="B91" s="131" t="s">
        <v>230</v>
      </c>
      <c r="G91" s="131" t="s">
        <v>293</v>
      </c>
      <c r="K91" s="264"/>
      <c r="L91" s="264"/>
      <c r="M91" s="264"/>
    </row>
    <row r="92" spans="1:13" s="131" customFormat="1" ht="22.7" customHeight="1">
      <c r="A92" s="132">
        <v>39</v>
      </c>
      <c r="B92" s="131" t="s">
        <v>231</v>
      </c>
      <c r="G92" s="264"/>
      <c r="H92" s="264"/>
      <c r="I92" s="139" t="s">
        <v>232</v>
      </c>
      <c r="J92" s="141"/>
      <c r="K92" s="142" t="s">
        <v>233</v>
      </c>
      <c r="L92" s="142"/>
      <c r="M92" s="142"/>
    </row>
    <row r="93" spans="1:13" s="131" customFormat="1" ht="19.5" customHeight="1">
      <c r="A93" s="132">
        <v>40</v>
      </c>
      <c r="B93" s="131" t="s">
        <v>275</v>
      </c>
      <c r="G93" s="138"/>
      <c r="I93" s="264"/>
      <c r="J93" s="264"/>
      <c r="K93" s="264"/>
      <c r="L93" s="264"/>
      <c r="M93" s="264"/>
    </row>
    <row r="94" spans="1:13" s="131" customFormat="1" ht="19.5" customHeight="1" thickBot="1">
      <c r="A94" s="132">
        <v>41</v>
      </c>
      <c r="B94" s="131" t="s">
        <v>234</v>
      </c>
    </row>
    <row r="95" spans="1:13" s="101" customFormat="1" ht="21" thickBot="1">
      <c r="A95" s="260" t="s">
        <v>235</v>
      </c>
      <c r="B95" s="261"/>
      <c r="C95" s="261"/>
      <c r="D95" s="262"/>
      <c r="E95" s="262"/>
      <c r="F95" s="262"/>
      <c r="G95" s="262"/>
      <c r="H95" s="262"/>
      <c r="I95" s="262"/>
      <c r="J95" s="262"/>
      <c r="K95" s="261"/>
      <c r="L95" s="261"/>
      <c r="M95" s="263"/>
    </row>
    <row r="96" spans="1:13" s="131" customFormat="1" ht="19.5" customHeight="1">
      <c r="A96" s="132">
        <v>42</v>
      </c>
      <c r="B96" s="131" t="s">
        <v>294</v>
      </c>
    </row>
    <row r="97" spans="1:13" s="131" customFormat="1" ht="17.649999999999999" customHeight="1">
      <c r="A97" s="224">
        <v>43</v>
      </c>
      <c r="B97" s="267" t="s">
        <v>261</v>
      </c>
      <c r="C97" s="267"/>
      <c r="D97" s="267"/>
      <c r="E97" s="267"/>
      <c r="F97" s="267"/>
      <c r="G97" s="268"/>
      <c r="H97" s="266"/>
      <c r="I97" s="266"/>
      <c r="J97" s="266"/>
      <c r="K97" s="266"/>
      <c r="L97" s="266"/>
      <c r="M97" s="266"/>
    </row>
    <row r="98" spans="1:13" s="131" customFormat="1" ht="21.75" customHeight="1">
      <c r="A98" s="224"/>
      <c r="B98" s="269" t="s">
        <v>260</v>
      </c>
      <c r="C98" s="267"/>
      <c r="D98" s="267"/>
      <c r="E98" s="267"/>
      <c r="F98" s="267"/>
      <c r="G98" s="223"/>
      <c r="H98" s="77"/>
      <c r="I98" s="77"/>
      <c r="J98" s="77"/>
      <c r="K98" s="77"/>
      <c r="L98" s="77"/>
      <c r="M98" s="77"/>
    </row>
    <row r="99" spans="1:13" s="131" customFormat="1" ht="28.5" customHeight="1">
      <c r="A99" s="224">
        <v>44</v>
      </c>
      <c r="B99" s="265" t="s">
        <v>257</v>
      </c>
      <c r="C99" s="265"/>
      <c r="D99" s="265"/>
      <c r="E99" s="265"/>
      <c r="F99" s="265"/>
      <c r="G99" s="265"/>
      <c r="H99" s="220"/>
      <c r="I99" s="220"/>
      <c r="J99" s="220"/>
      <c r="K99" s="220"/>
      <c r="L99" s="220"/>
      <c r="M99" s="220"/>
    </row>
    <row r="100" spans="1:13" s="131" customFormat="1" ht="18.399999999999999" customHeight="1">
      <c r="A100" s="219">
        <v>45</v>
      </c>
      <c r="B100" s="218" t="s">
        <v>323</v>
      </c>
      <c r="C100" s="220"/>
      <c r="D100" s="220"/>
      <c r="E100" s="220"/>
      <c r="F100" s="220"/>
      <c r="G100" s="220"/>
      <c r="H100" s="220"/>
      <c r="I100" s="220"/>
      <c r="J100" s="220"/>
      <c r="K100" s="220"/>
      <c r="L100" s="220"/>
      <c r="M100" s="220"/>
    </row>
    <row r="101" spans="1:13" s="131" customFormat="1" ht="18.399999999999999" customHeight="1">
      <c r="A101" s="219">
        <v>46</v>
      </c>
      <c r="B101" s="220" t="s">
        <v>258</v>
      </c>
      <c r="C101" s="220"/>
      <c r="D101" s="220"/>
      <c r="E101" s="220"/>
      <c r="F101" s="220"/>
      <c r="G101" s="220"/>
      <c r="H101" s="220"/>
      <c r="I101" s="220"/>
      <c r="J101" s="220"/>
      <c r="K101" s="220"/>
      <c r="L101" s="220"/>
      <c r="M101" s="220"/>
    </row>
    <row r="102" spans="1:13" ht="14.25">
      <c r="A102" s="225"/>
      <c r="B102" s="220" t="s">
        <v>259</v>
      </c>
      <c r="C102" s="44"/>
      <c r="D102" s="44"/>
      <c r="E102" s="44"/>
      <c r="F102" s="44"/>
      <c r="G102" s="266"/>
      <c r="H102" s="266"/>
      <c r="I102" s="266"/>
      <c r="J102" s="266"/>
      <c r="K102" s="266"/>
      <c r="L102" s="266"/>
      <c r="M102" s="266"/>
    </row>
  </sheetData>
  <mergeCells count="105">
    <mergeCell ref="A27:E27"/>
    <mergeCell ref="A28:E28"/>
    <mergeCell ref="A29:E29"/>
    <mergeCell ref="A20:C20"/>
    <mergeCell ref="D20:E20"/>
    <mergeCell ref="G20:I20"/>
    <mergeCell ref="A19:C19"/>
    <mergeCell ref="D19:E19"/>
    <mergeCell ref="G19:I19"/>
    <mergeCell ref="K11:M11"/>
    <mergeCell ref="K12:M12"/>
    <mergeCell ref="K13:M13"/>
    <mergeCell ref="K14:M14"/>
    <mergeCell ref="K15:M15"/>
    <mergeCell ref="K16:M16"/>
    <mergeCell ref="K19:M19"/>
    <mergeCell ref="K20:M20"/>
    <mergeCell ref="K29:M29"/>
    <mergeCell ref="K28:M28"/>
    <mergeCell ref="A36:E36"/>
    <mergeCell ref="G36:I36"/>
    <mergeCell ref="A35:M35"/>
    <mergeCell ref="G30:I30"/>
    <mergeCell ref="G27:I27"/>
    <mergeCell ref="G28:I28"/>
    <mergeCell ref="K21:M21"/>
    <mergeCell ref="D14:E14"/>
    <mergeCell ref="G14:I14"/>
    <mergeCell ref="A15:C15"/>
    <mergeCell ref="D15:E15"/>
    <mergeCell ref="G15:I15"/>
    <mergeCell ref="K36:M36"/>
    <mergeCell ref="A30:E30"/>
    <mergeCell ref="K30:M30"/>
    <mergeCell ref="G31:I31"/>
    <mergeCell ref="H32:I32"/>
    <mergeCell ref="H33:I33"/>
    <mergeCell ref="G34:I34"/>
    <mergeCell ref="K17:M17"/>
    <mergeCell ref="K18:M18"/>
    <mergeCell ref="A16:C16"/>
    <mergeCell ref="A17:C17"/>
    <mergeCell ref="A18:C18"/>
    <mergeCell ref="G24:I24"/>
    <mergeCell ref="G22:I22"/>
    <mergeCell ref="G23:I23"/>
    <mergeCell ref="A11:C11"/>
    <mergeCell ref="A12:C12"/>
    <mergeCell ref="A13:C13"/>
    <mergeCell ref="A14:C14"/>
    <mergeCell ref="D12:E12"/>
    <mergeCell ref="G12:I12"/>
    <mergeCell ref="D11:E11"/>
    <mergeCell ref="G11:I11"/>
    <mergeCell ref="D13:E13"/>
    <mergeCell ref="G13:I13"/>
    <mergeCell ref="D16:E16"/>
    <mergeCell ref="G16:I16"/>
    <mergeCell ref="A21:C21"/>
    <mergeCell ref="A4:C4"/>
    <mergeCell ref="E4:M4"/>
    <mergeCell ref="A5:C5"/>
    <mergeCell ref="E5:M5"/>
    <mergeCell ref="A37:E37"/>
    <mergeCell ref="G37:I37"/>
    <mergeCell ref="K37:M37"/>
    <mergeCell ref="G25:I25"/>
    <mergeCell ref="K27:M27"/>
    <mergeCell ref="A8:C8"/>
    <mergeCell ref="E8:M8"/>
    <mergeCell ref="E9:M9"/>
    <mergeCell ref="A10:M10"/>
    <mergeCell ref="A6:C6"/>
    <mergeCell ref="E6:M6"/>
    <mergeCell ref="A7:C7"/>
    <mergeCell ref="E7:M7"/>
    <mergeCell ref="D17:E17"/>
    <mergeCell ref="G17:I17"/>
    <mergeCell ref="G29:I29"/>
    <mergeCell ref="G18:I18"/>
    <mergeCell ref="D21:E21"/>
    <mergeCell ref="D18:E18"/>
    <mergeCell ref="G21:I21"/>
    <mergeCell ref="G40:H40"/>
    <mergeCell ref="J41:M41"/>
    <mergeCell ref="A62:M62"/>
    <mergeCell ref="G64:M64"/>
    <mergeCell ref="E79:M80"/>
    <mergeCell ref="H65:M65"/>
    <mergeCell ref="E67:M69"/>
    <mergeCell ref="E71:M73"/>
    <mergeCell ref="E75:M77"/>
    <mergeCell ref="A84:M84"/>
    <mergeCell ref="G88:J88"/>
    <mergeCell ref="H86:M86"/>
    <mergeCell ref="G90:J90"/>
    <mergeCell ref="B99:G99"/>
    <mergeCell ref="G102:M102"/>
    <mergeCell ref="B97:F97"/>
    <mergeCell ref="G97:M97"/>
    <mergeCell ref="B98:F98"/>
    <mergeCell ref="K91:M91"/>
    <mergeCell ref="G92:H92"/>
    <mergeCell ref="I93:M93"/>
    <mergeCell ref="A95:M95"/>
  </mergeCells>
  <phoneticPr fontId="0" type="noConversion"/>
  <pageMargins left="0.6" right="0.59" top="0.51" bottom="0.75" header="0.23" footer="0.5"/>
  <pageSetup scale="60" fitToHeight="0" orientation="portrait" r:id="rId1"/>
  <headerFooter alignWithMargins="0">
    <oddFooter>&amp;CPSA Version 9</oddFooter>
  </headerFooter>
  <drawing r:id="rId2"/>
  <legacyDrawing r:id="rId3"/>
</worksheet>
</file>

<file path=xl/worksheets/sheet3.xml><?xml version="1.0" encoding="utf-8"?>
<worksheet xmlns="http://schemas.openxmlformats.org/spreadsheetml/2006/main" xmlns:r="http://schemas.openxmlformats.org/officeDocument/2006/relationships">
  <sheetPr codeName="Sheet9">
    <pageSetUpPr fitToPage="1"/>
  </sheetPr>
  <dimension ref="A1:M53"/>
  <sheetViews>
    <sheetView showGridLines="0" zoomScaleNormal="100" zoomScaleSheetLayoutView="100" workbookViewId="0">
      <selection activeCell="C2" sqref="C2"/>
    </sheetView>
  </sheetViews>
  <sheetFormatPr defaultRowHeight="12.75"/>
  <cols>
    <col min="1" max="1" width="6" customWidth="1"/>
    <col min="2" max="2" width="5.140625" customWidth="1"/>
    <col min="3" max="3" width="11.5703125" customWidth="1"/>
    <col min="4" max="4" width="21.85546875" customWidth="1"/>
    <col min="5" max="5" width="3.5703125" customWidth="1"/>
    <col min="6" max="6" width="20.28515625" customWidth="1"/>
    <col min="7" max="7" width="6" customWidth="1"/>
    <col min="8" max="8" width="5" customWidth="1"/>
    <col min="9" max="9" width="13.140625" customWidth="1"/>
    <col min="10" max="10" width="18.42578125" customWidth="1"/>
    <col min="11" max="11" width="3.5703125" customWidth="1"/>
    <col min="12" max="12" width="16.5703125" customWidth="1"/>
    <col min="13" max="13" width="8.28515625" customWidth="1"/>
  </cols>
  <sheetData>
    <row r="1" spans="1:13" s="202" customFormat="1" ht="66" customHeight="1">
      <c r="A1" s="358" t="s">
        <v>334</v>
      </c>
      <c r="B1" s="358"/>
      <c r="C1" s="358"/>
      <c r="D1" s="358"/>
      <c r="E1" s="358"/>
      <c r="F1" s="358"/>
      <c r="G1" s="358"/>
      <c r="H1" s="358"/>
      <c r="I1" s="358"/>
      <c r="J1" s="358"/>
      <c r="K1" s="358"/>
      <c r="L1" s="358"/>
      <c r="M1" s="358"/>
    </row>
    <row r="2" spans="1:13" s="202" customFormat="1" ht="29.25" customHeight="1" thickBot="1"/>
    <row r="3" spans="1:13" s="100" customFormat="1" ht="25.5" customHeight="1">
      <c r="A3" s="359" t="s">
        <v>171</v>
      </c>
      <c r="B3" s="360"/>
      <c r="C3" s="361"/>
      <c r="D3" s="107"/>
      <c r="E3" s="277">
        <f>Title!F3</f>
        <v>0</v>
      </c>
      <c r="F3" s="278"/>
      <c r="G3" s="278"/>
      <c r="H3" s="278"/>
      <c r="I3" s="278"/>
      <c r="J3" s="278"/>
      <c r="K3" s="278"/>
      <c r="L3" s="278"/>
      <c r="M3" s="279"/>
    </row>
    <row r="4" spans="1:13" s="100" customFormat="1" ht="25.5" customHeight="1">
      <c r="A4" s="362" t="s">
        <v>172</v>
      </c>
      <c r="B4" s="363"/>
      <c r="C4" s="364"/>
      <c r="D4" s="108"/>
      <c r="E4" s="283">
        <f>Title!F4</f>
        <v>0</v>
      </c>
      <c r="F4" s="284"/>
      <c r="G4" s="284"/>
      <c r="H4" s="284"/>
      <c r="I4" s="284"/>
      <c r="J4" s="284"/>
      <c r="K4" s="284"/>
      <c r="L4" s="284"/>
      <c r="M4" s="285"/>
    </row>
    <row r="5" spans="1:13" s="100" customFormat="1" ht="25.5" customHeight="1">
      <c r="A5" s="362" t="s">
        <v>173</v>
      </c>
      <c r="B5" s="363"/>
      <c r="C5" s="364"/>
      <c r="D5" s="108"/>
      <c r="E5" s="296">
        <f>Title!F5</f>
        <v>0</v>
      </c>
      <c r="F5" s="297"/>
      <c r="G5" s="297"/>
      <c r="H5" s="297"/>
      <c r="I5" s="297"/>
      <c r="J5" s="297"/>
      <c r="K5" s="297"/>
      <c r="L5" s="297"/>
      <c r="M5" s="298"/>
    </row>
    <row r="6" spans="1:13" s="100" customFormat="1" ht="25.5" customHeight="1">
      <c r="A6" s="362" t="s">
        <v>174</v>
      </c>
      <c r="B6" s="363"/>
      <c r="C6" s="364"/>
      <c r="D6" s="109"/>
      <c r="E6" s="283">
        <f>Title!F6</f>
        <v>0</v>
      </c>
      <c r="F6" s="284"/>
      <c r="G6" s="284"/>
      <c r="H6" s="284"/>
      <c r="I6" s="284"/>
      <c r="J6" s="284"/>
      <c r="K6" s="284"/>
      <c r="L6" s="284"/>
      <c r="M6" s="285"/>
    </row>
    <row r="7" spans="1:13" s="100" customFormat="1" ht="25.5" customHeight="1">
      <c r="A7" s="362" t="s">
        <v>178</v>
      </c>
      <c r="B7" s="363"/>
      <c r="C7" s="364"/>
      <c r="D7" s="109"/>
      <c r="E7" s="283">
        <f>Title!F7</f>
        <v>0</v>
      </c>
      <c r="F7" s="284"/>
      <c r="G7" s="284"/>
      <c r="H7" s="284"/>
      <c r="I7" s="284"/>
      <c r="J7" s="284"/>
      <c r="K7" s="284"/>
      <c r="L7" s="284"/>
      <c r="M7" s="285"/>
    </row>
    <row r="8" spans="1:13" s="100" customFormat="1" ht="25.5" customHeight="1" thickBot="1">
      <c r="A8" s="203" t="s">
        <v>175</v>
      </c>
      <c r="B8" s="204"/>
      <c r="C8" s="205"/>
      <c r="D8" s="113"/>
      <c r="E8" s="283">
        <f>Title!F8</f>
        <v>0</v>
      </c>
      <c r="F8" s="284"/>
      <c r="G8" s="284"/>
      <c r="H8" s="284"/>
      <c r="I8" s="284"/>
      <c r="J8" s="284"/>
      <c r="K8" s="284"/>
      <c r="L8" s="284"/>
      <c r="M8" s="285"/>
    </row>
    <row r="9" spans="1:13" s="101" customFormat="1" ht="21" thickBot="1">
      <c r="A9" s="260" t="s">
        <v>310</v>
      </c>
      <c r="B9" s="261"/>
      <c r="C9" s="261"/>
      <c r="D9" s="261"/>
      <c r="E9" s="261"/>
      <c r="F9" s="261"/>
      <c r="G9" s="261"/>
      <c r="H9" s="261"/>
      <c r="I9" s="261"/>
      <c r="J9" s="261"/>
      <c r="K9" s="261"/>
      <c r="L9" s="261"/>
      <c r="M9" s="263"/>
    </row>
    <row r="10" spans="1:13" s="103" customFormat="1" ht="26.25" customHeight="1" thickBot="1">
      <c r="A10" s="410">
        <f>Manufacturing!G114/Manufacturing!G115</f>
        <v>0</v>
      </c>
      <c r="B10" s="411"/>
      <c r="C10" s="412"/>
      <c r="D10" s="206" t="s">
        <v>242</v>
      </c>
      <c r="E10" s="102"/>
      <c r="F10" s="102"/>
      <c r="G10" s="175" t="s">
        <v>311</v>
      </c>
      <c r="I10" s="104"/>
      <c r="J10" s="104"/>
      <c r="K10" s="104"/>
      <c r="L10" s="104"/>
      <c r="M10" s="207"/>
    </row>
    <row r="11" spans="1:13" s="103" customFormat="1" ht="26.25" customHeight="1" thickBot="1">
      <c r="A11" s="413">
        <f>Quality!G100/Quality!G101</f>
        <v>0</v>
      </c>
      <c r="B11" s="414"/>
      <c r="C11" s="415"/>
      <c r="D11" s="206" t="s">
        <v>243</v>
      </c>
      <c r="E11" s="102"/>
      <c r="F11" s="102"/>
      <c r="G11" s="175" t="s">
        <v>250</v>
      </c>
      <c r="I11" s="104"/>
      <c r="J11" s="104"/>
      <c r="K11" s="104"/>
      <c r="L11" s="104"/>
      <c r="M11" s="181"/>
    </row>
    <row r="12" spans="1:13" s="103" customFormat="1" ht="26.25" customHeight="1" thickBot="1">
      <c r="A12" s="410">
        <f>Service!G90/Service!G91</f>
        <v>0</v>
      </c>
      <c r="B12" s="411"/>
      <c r="C12" s="412"/>
      <c r="D12" s="206" t="s">
        <v>244</v>
      </c>
      <c r="E12" s="102"/>
      <c r="F12" s="102"/>
      <c r="G12" s="175" t="s">
        <v>251</v>
      </c>
      <c r="I12" s="104"/>
      <c r="J12" s="104"/>
      <c r="K12" s="104"/>
      <c r="L12" s="104"/>
      <c r="M12" s="181"/>
    </row>
    <row r="13" spans="1:13" s="103" customFormat="1" ht="26.25" customHeight="1" thickBot="1">
      <c r="A13" s="410">
        <f>Technology!G93/Technology!G94</f>
        <v>0</v>
      </c>
      <c r="B13" s="411"/>
      <c r="C13" s="412"/>
      <c r="D13" s="206" t="s">
        <v>245</v>
      </c>
      <c r="E13" s="102"/>
      <c r="F13" s="102"/>
      <c r="G13" s="175" t="s">
        <v>252</v>
      </c>
      <c r="I13" s="104"/>
      <c r="J13" s="104"/>
      <c r="K13" s="104"/>
      <c r="L13" s="104"/>
      <c r="M13" s="181"/>
    </row>
    <row r="14" spans="1:13" s="103" customFormat="1" ht="26.25" customHeight="1" thickBot="1">
      <c r="A14" s="410">
        <f>Price!G63/Price!G64</f>
        <v>0.12738853503184713</v>
      </c>
      <c r="B14" s="411"/>
      <c r="C14" s="412"/>
      <c r="D14" s="208" t="s">
        <v>246</v>
      </c>
      <c r="E14" s="105"/>
      <c r="F14" s="105"/>
      <c r="G14" s="175" t="s">
        <v>253</v>
      </c>
      <c r="H14" s="106"/>
      <c r="I14" s="106"/>
      <c r="J14" s="106"/>
      <c r="K14" s="106"/>
      <c r="L14" s="106"/>
      <c r="M14" s="182"/>
    </row>
    <row r="15" spans="1:13" s="101" customFormat="1" ht="21" thickBot="1">
      <c r="A15" s="260" t="s">
        <v>332</v>
      </c>
      <c r="B15" s="261"/>
      <c r="C15" s="261"/>
      <c r="D15" s="261"/>
      <c r="E15" s="261"/>
      <c r="F15" s="261"/>
      <c r="G15" s="261"/>
      <c r="H15" s="261"/>
      <c r="I15" s="261"/>
      <c r="J15" s="261"/>
      <c r="K15" s="261"/>
      <c r="L15" s="261"/>
      <c r="M15" s="263"/>
    </row>
    <row r="16" spans="1:13" s="103" customFormat="1" ht="26.25" customHeight="1" thickBot="1">
      <c r="A16" s="355">
        <f>Manufacturing!G114/Manufacturing!G115</f>
        <v>0</v>
      </c>
      <c r="B16" s="356"/>
      <c r="C16" s="357"/>
      <c r="D16" s="206" t="s">
        <v>242</v>
      </c>
      <c r="E16" s="206"/>
      <c r="F16" s="206"/>
      <c r="G16" s="175" t="s">
        <v>312</v>
      </c>
      <c r="H16" s="226"/>
      <c r="I16" s="227"/>
      <c r="J16" s="227"/>
      <c r="K16" s="227"/>
      <c r="L16" s="227"/>
      <c r="M16" s="228"/>
    </row>
    <row r="17" spans="1:13" s="103" customFormat="1" ht="26.25" customHeight="1" thickBot="1">
      <c r="A17" s="355">
        <f>Quality!G100/Quality!G101</f>
        <v>0</v>
      </c>
      <c r="B17" s="356"/>
      <c r="C17" s="357"/>
      <c r="D17" s="206" t="s">
        <v>243</v>
      </c>
      <c r="E17" s="206"/>
      <c r="F17" s="206"/>
      <c r="G17" s="175" t="s">
        <v>313</v>
      </c>
      <c r="H17" s="226"/>
      <c r="I17" s="227"/>
      <c r="J17" s="227"/>
      <c r="K17" s="227"/>
      <c r="L17" s="227"/>
      <c r="M17" s="229"/>
    </row>
    <row r="18" spans="1:13" s="103" customFormat="1" ht="26.25" customHeight="1" thickBot="1">
      <c r="A18" s="355">
        <f>Service!G90/Service!G91</f>
        <v>0</v>
      </c>
      <c r="B18" s="356"/>
      <c r="C18" s="357"/>
      <c r="D18" s="206" t="s">
        <v>244</v>
      </c>
      <c r="E18" s="206"/>
      <c r="F18" s="206"/>
      <c r="G18" s="175" t="s">
        <v>314</v>
      </c>
      <c r="H18" s="226"/>
      <c r="I18" s="227"/>
      <c r="J18" s="227"/>
      <c r="K18" s="227"/>
      <c r="L18" s="227"/>
      <c r="M18" s="229"/>
    </row>
    <row r="19" spans="1:13" s="103" customFormat="1" ht="26.25" customHeight="1" thickBot="1">
      <c r="A19" s="355">
        <f>Technology!G93/Technology!G94</f>
        <v>0</v>
      </c>
      <c r="B19" s="356"/>
      <c r="C19" s="357"/>
      <c r="D19" s="206" t="s">
        <v>245</v>
      </c>
      <c r="E19" s="206"/>
      <c r="F19" s="206"/>
      <c r="G19" s="175" t="s">
        <v>252</v>
      </c>
      <c r="H19" s="226"/>
      <c r="I19" s="227"/>
      <c r="J19" s="227"/>
      <c r="K19" s="227"/>
      <c r="L19" s="227"/>
      <c r="M19" s="229"/>
    </row>
    <row r="20" spans="1:13" s="103" customFormat="1" ht="26.25" customHeight="1" thickBot="1">
      <c r="A20" s="355">
        <f>Price!G63/Price!G64</f>
        <v>0.12738853503184713</v>
      </c>
      <c r="B20" s="356"/>
      <c r="C20" s="357"/>
      <c r="D20" s="208" t="s">
        <v>246</v>
      </c>
      <c r="E20" s="208"/>
      <c r="F20" s="208"/>
      <c r="G20" s="175" t="s">
        <v>315</v>
      </c>
      <c r="H20" s="230"/>
      <c r="I20" s="230"/>
      <c r="J20" s="230"/>
      <c r="K20" s="230"/>
      <c r="L20" s="230"/>
      <c r="M20" s="231"/>
    </row>
    <row r="21" spans="1:13" s="101" customFormat="1" ht="21" thickBot="1">
      <c r="A21" s="260" t="s">
        <v>333</v>
      </c>
      <c r="B21" s="261"/>
      <c r="C21" s="261"/>
      <c r="D21" s="261"/>
      <c r="E21" s="261"/>
      <c r="F21" s="261"/>
      <c r="G21" s="261"/>
      <c r="H21" s="261"/>
      <c r="I21" s="261"/>
      <c r="J21" s="261"/>
      <c r="K21" s="261"/>
      <c r="L21" s="261"/>
      <c r="M21" s="263"/>
    </row>
    <row r="22" spans="1:13" s="103" customFormat="1" ht="26.25" customHeight="1" thickBot="1">
      <c r="A22" s="355">
        <f>Manufacturing!G114/Manufacturing!G115</f>
        <v>0</v>
      </c>
      <c r="B22" s="356"/>
      <c r="C22" s="357"/>
      <c r="D22" s="206" t="s">
        <v>242</v>
      </c>
      <c r="E22" s="206"/>
      <c r="F22" s="206"/>
      <c r="G22" s="175" t="s">
        <v>319</v>
      </c>
      <c r="H22" s="226"/>
      <c r="I22" s="227"/>
      <c r="J22" s="227"/>
      <c r="K22" s="227"/>
      <c r="L22" s="227"/>
      <c r="M22" s="228"/>
    </row>
    <row r="23" spans="1:13" s="103" customFormat="1" ht="26.25" customHeight="1" thickBot="1">
      <c r="A23" s="355">
        <f>Quality!G100/Quality!G101</f>
        <v>0</v>
      </c>
      <c r="B23" s="356"/>
      <c r="C23" s="357"/>
      <c r="D23" s="206" t="s">
        <v>243</v>
      </c>
      <c r="E23" s="206"/>
      <c r="F23" s="206"/>
      <c r="G23" s="175" t="s">
        <v>319</v>
      </c>
      <c r="H23" s="226"/>
      <c r="I23" s="227"/>
      <c r="J23" s="227"/>
      <c r="K23" s="227"/>
      <c r="L23" s="227"/>
      <c r="M23" s="229"/>
    </row>
    <row r="24" spans="1:13" s="103" customFormat="1" ht="26.25" customHeight="1" thickBot="1">
      <c r="A24" s="355">
        <f>Service!G90/Service!G91</f>
        <v>0</v>
      </c>
      <c r="B24" s="356"/>
      <c r="C24" s="357"/>
      <c r="D24" s="206" t="s">
        <v>244</v>
      </c>
      <c r="E24" s="206"/>
      <c r="F24" s="206"/>
      <c r="G24" s="175" t="s">
        <v>316</v>
      </c>
      <c r="H24" s="226"/>
      <c r="I24" s="227"/>
      <c r="J24" s="227"/>
      <c r="K24" s="227"/>
      <c r="L24" s="227"/>
      <c r="M24" s="229"/>
    </row>
    <row r="25" spans="1:13" s="103" customFormat="1" ht="26.25" customHeight="1" thickBot="1">
      <c r="A25" s="355">
        <f>Technology!G93/Technology!G94</f>
        <v>0</v>
      </c>
      <c r="B25" s="356"/>
      <c r="C25" s="357"/>
      <c r="D25" s="206" t="s">
        <v>245</v>
      </c>
      <c r="E25" s="206"/>
      <c r="F25" s="206"/>
      <c r="G25" s="175" t="s">
        <v>320</v>
      </c>
      <c r="H25" s="226"/>
      <c r="I25" s="227"/>
      <c r="J25" s="227"/>
      <c r="K25" s="227"/>
      <c r="L25" s="227"/>
      <c r="M25" s="229"/>
    </row>
    <row r="26" spans="1:13" s="103" customFormat="1" ht="26.25" customHeight="1" thickBot="1">
      <c r="A26" s="355">
        <f>Price!G63/Price!G64</f>
        <v>0.12738853503184713</v>
      </c>
      <c r="B26" s="356"/>
      <c r="C26" s="357"/>
      <c r="D26" s="208" t="s">
        <v>246</v>
      </c>
      <c r="E26" s="208"/>
      <c r="F26" s="208"/>
      <c r="G26" s="175" t="s">
        <v>319</v>
      </c>
      <c r="H26" s="230"/>
      <c r="I26" s="230"/>
      <c r="J26" s="230"/>
      <c r="K26" s="230"/>
      <c r="L26" s="230"/>
      <c r="M26" s="231"/>
    </row>
    <row r="27" spans="1:13" ht="18.75" customHeight="1" thickBot="1">
      <c r="A27" s="391" t="s">
        <v>177</v>
      </c>
      <c r="B27" s="392"/>
      <c r="C27" s="392"/>
      <c r="D27" s="392"/>
      <c r="E27" s="392"/>
      <c r="F27" s="392"/>
      <c r="G27" s="392"/>
      <c r="H27" s="392"/>
      <c r="I27" s="392"/>
      <c r="J27" s="392"/>
      <c r="K27" s="392"/>
      <c r="L27" s="392"/>
      <c r="M27" s="393"/>
    </row>
    <row r="28" spans="1:13" ht="14.1" customHeight="1">
      <c r="A28" s="401"/>
      <c r="B28" s="402"/>
      <c r="C28" s="402"/>
      <c r="D28" s="402"/>
      <c r="E28" s="402"/>
      <c r="F28" s="402"/>
      <c r="G28" s="402"/>
      <c r="H28" s="402"/>
      <c r="I28" s="402"/>
      <c r="J28" s="402"/>
      <c r="K28" s="402"/>
      <c r="L28" s="402"/>
      <c r="M28" s="403"/>
    </row>
    <row r="29" spans="1:13" ht="14.1" customHeight="1">
      <c r="A29" s="404"/>
      <c r="B29" s="405"/>
      <c r="C29" s="405"/>
      <c r="D29" s="405"/>
      <c r="E29" s="405"/>
      <c r="F29" s="405"/>
      <c r="G29" s="405"/>
      <c r="H29" s="405"/>
      <c r="I29" s="405"/>
      <c r="J29" s="405"/>
      <c r="K29" s="405"/>
      <c r="L29" s="405"/>
      <c r="M29" s="406"/>
    </row>
    <row r="30" spans="1:13" ht="14.1" customHeight="1">
      <c r="A30" s="404"/>
      <c r="B30" s="405"/>
      <c r="C30" s="405"/>
      <c r="D30" s="405"/>
      <c r="E30" s="405"/>
      <c r="F30" s="405"/>
      <c r="G30" s="405"/>
      <c r="H30" s="405"/>
      <c r="I30" s="405"/>
      <c r="J30" s="405"/>
      <c r="K30" s="405"/>
      <c r="L30" s="405"/>
      <c r="M30" s="406"/>
    </row>
    <row r="31" spans="1:13" ht="14.1" customHeight="1">
      <c r="A31" s="404"/>
      <c r="B31" s="405"/>
      <c r="C31" s="405"/>
      <c r="D31" s="405"/>
      <c r="E31" s="405"/>
      <c r="F31" s="405"/>
      <c r="G31" s="405"/>
      <c r="H31" s="405"/>
      <c r="I31" s="405"/>
      <c r="J31" s="405"/>
      <c r="K31" s="405"/>
      <c r="L31" s="405"/>
      <c r="M31" s="406"/>
    </row>
    <row r="32" spans="1:13" ht="14.1" customHeight="1">
      <c r="A32" s="404"/>
      <c r="B32" s="405"/>
      <c r="C32" s="405"/>
      <c r="D32" s="405"/>
      <c r="E32" s="405"/>
      <c r="F32" s="405"/>
      <c r="G32" s="405"/>
      <c r="H32" s="405"/>
      <c r="I32" s="405"/>
      <c r="J32" s="405"/>
      <c r="K32" s="405"/>
      <c r="L32" s="405"/>
      <c r="M32" s="406"/>
    </row>
    <row r="33" spans="1:13" ht="14.1" customHeight="1">
      <c r="A33" s="404"/>
      <c r="B33" s="405"/>
      <c r="C33" s="405"/>
      <c r="D33" s="405"/>
      <c r="E33" s="405"/>
      <c r="F33" s="405"/>
      <c r="G33" s="405"/>
      <c r="H33" s="405"/>
      <c r="I33" s="405"/>
      <c r="J33" s="405"/>
      <c r="K33" s="405"/>
      <c r="L33" s="405"/>
      <c r="M33" s="406"/>
    </row>
    <row r="34" spans="1:13" ht="14.1" customHeight="1">
      <c r="A34" s="404"/>
      <c r="B34" s="405"/>
      <c r="C34" s="405"/>
      <c r="D34" s="405"/>
      <c r="E34" s="405"/>
      <c r="F34" s="405"/>
      <c r="G34" s="405"/>
      <c r="H34" s="405"/>
      <c r="I34" s="405"/>
      <c r="J34" s="405"/>
      <c r="K34" s="405"/>
      <c r="L34" s="405"/>
      <c r="M34" s="406"/>
    </row>
    <row r="35" spans="1:13" ht="14.1" customHeight="1">
      <c r="A35" s="404"/>
      <c r="B35" s="405"/>
      <c r="C35" s="405"/>
      <c r="D35" s="405"/>
      <c r="E35" s="405"/>
      <c r="F35" s="405"/>
      <c r="G35" s="405"/>
      <c r="H35" s="405"/>
      <c r="I35" s="405"/>
      <c r="J35" s="405"/>
      <c r="K35" s="405"/>
      <c r="L35" s="405"/>
      <c r="M35" s="406"/>
    </row>
    <row r="36" spans="1:13" ht="14.1" customHeight="1">
      <c r="A36" s="404"/>
      <c r="B36" s="405"/>
      <c r="C36" s="405"/>
      <c r="D36" s="405"/>
      <c r="E36" s="405"/>
      <c r="F36" s="405"/>
      <c r="G36" s="405"/>
      <c r="H36" s="405"/>
      <c r="I36" s="405"/>
      <c r="J36" s="405"/>
      <c r="K36" s="405"/>
      <c r="L36" s="405"/>
      <c r="M36" s="406"/>
    </row>
    <row r="37" spans="1:13" ht="14.1" customHeight="1" thickBot="1">
      <c r="A37" s="407"/>
      <c r="B37" s="408"/>
      <c r="C37" s="408"/>
      <c r="D37" s="408"/>
      <c r="E37" s="408"/>
      <c r="F37" s="408"/>
      <c r="G37" s="408"/>
      <c r="H37" s="408"/>
      <c r="I37" s="408"/>
      <c r="J37" s="408"/>
      <c r="K37" s="408"/>
      <c r="L37" s="408"/>
      <c r="M37" s="409"/>
    </row>
    <row r="38" spans="1:13" ht="18.75" customHeight="1" thickBot="1">
      <c r="A38" s="391" t="s">
        <v>317</v>
      </c>
      <c r="B38" s="392"/>
      <c r="C38" s="392"/>
      <c r="D38" s="392"/>
      <c r="E38" s="392"/>
      <c r="F38" s="392"/>
      <c r="G38" s="392"/>
      <c r="H38" s="392"/>
      <c r="I38" s="392"/>
      <c r="J38" s="392"/>
      <c r="K38" s="392"/>
      <c r="L38" s="392"/>
      <c r="M38" s="393"/>
    </row>
    <row r="39" spans="1:13" ht="24.75" customHeight="1" thickBot="1">
      <c r="A39" s="365" t="s">
        <v>153</v>
      </c>
      <c r="B39" s="366"/>
      <c r="C39" s="366"/>
      <c r="D39" s="366"/>
      <c r="E39" s="366"/>
      <c r="F39" s="367"/>
      <c r="G39" s="365" t="s">
        <v>159</v>
      </c>
      <c r="H39" s="366"/>
      <c r="I39" s="366"/>
      <c r="J39" s="366"/>
      <c r="K39" s="366"/>
      <c r="L39" s="366"/>
      <c r="M39" s="367"/>
    </row>
    <row r="40" spans="1:13" ht="24.75" customHeight="1">
      <c r="A40" s="209"/>
      <c r="B40" s="371" t="s">
        <v>154</v>
      </c>
      <c r="C40" s="372"/>
      <c r="D40" s="372"/>
      <c r="E40" s="372"/>
      <c r="F40" s="373"/>
      <c r="G40" s="210"/>
      <c r="H40" s="396" t="s">
        <v>145</v>
      </c>
      <c r="I40" s="397"/>
      <c r="J40" s="397"/>
      <c r="K40" s="397"/>
      <c r="L40" s="397"/>
      <c r="M40" s="398"/>
    </row>
    <row r="41" spans="1:13" ht="24.75" customHeight="1">
      <c r="A41" s="211"/>
      <c r="B41" s="371" t="s">
        <v>155</v>
      </c>
      <c r="C41" s="372"/>
      <c r="D41" s="372"/>
      <c r="E41" s="372"/>
      <c r="F41" s="373"/>
      <c r="G41" s="211"/>
      <c r="H41" s="368" t="s">
        <v>146</v>
      </c>
      <c r="I41" s="369"/>
      <c r="J41" s="369"/>
      <c r="K41" s="369"/>
      <c r="L41" s="369"/>
      <c r="M41" s="370"/>
    </row>
    <row r="42" spans="1:13" ht="24.75" customHeight="1">
      <c r="A42" s="211"/>
      <c r="B42" s="371" t="s">
        <v>156</v>
      </c>
      <c r="C42" s="372"/>
      <c r="D42" s="372"/>
      <c r="E42" s="372"/>
      <c r="F42" s="373"/>
      <c r="G42" s="211"/>
      <c r="H42" s="368" t="s">
        <v>147</v>
      </c>
      <c r="I42" s="369"/>
      <c r="J42" s="369"/>
      <c r="K42" s="369"/>
      <c r="L42" s="369"/>
      <c r="M42" s="370"/>
    </row>
    <row r="43" spans="1:13" ht="24.75" customHeight="1">
      <c r="A43" s="211"/>
      <c r="B43" s="371" t="s">
        <v>157</v>
      </c>
      <c r="C43" s="372"/>
      <c r="D43" s="372"/>
      <c r="E43" s="372"/>
      <c r="F43" s="373"/>
      <c r="G43" s="211"/>
      <c r="H43" s="368" t="s">
        <v>148</v>
      </c>
      <c r="I43" s="369"/>
      <c r="J43" s="369"/>
      <c r="K43" s="369"/>
      <c r="L43" s="369"/>
      <c r="M43" s="370"/>
    </row>
    <row r="44" spans="1:13" ht="24.75" customHeight="1" thickBot="1">
      <c r="A44" s="212"/>
      <c r="B44" s="368" t="s">
        <v>158</v>
      </c>
      <c r="C44" s="399"/>
      <c r="D44" s="399"/>
      <c r="E44" s="399"/>
      <c r="F44" s="400"/>
      <c r="G44" s="212"/>
      <c r="H44" s="368" t="s">
        <v>149</v>
      </c>
      <c r="I44" s="369"/>
      <c r="J44" s="369"/>
      <c r="K44" s="369"/>
      <c r="L44" s="369"/>
      <c r="M44" s="370"/>
    </row>
    <row r="45" spans="1:13" ht="24.75" customHeight="1" thickBot="1">
      <c r="A45" s="365" t="s">
        <v>161</v>
      </c>
      <c r="B45" s="366"/>
      <c r="C45" s="366"/>
      <c r="D45" s="366"/>
      <c r="E45" s="366"/>
      <c r="F45" s="367"/>
      <c r="G45" s="211"/>
      <c r="H45" s="368" t="s">
        <v>150</v>
      </c>
      <c r="I45" s="369"/>
      <c r="J45" s="369"/>
      <c r="K45" s="369"/>
      <c r="L45" s="369"/>
      <c r="M45" s="370"/>
    </row>
    <row r="46" spans="1:13" ht="24.75" customHeight="1">
      <c r="A46" s="211"/>
      <c r="B46" s="374" t="s">
        <v>169</v>
      </c>
      <c r="C46" s="394"/>
      <c r="D46" s="394"/>
      <c r="E46" s="394"/>
      <c r="F46" s="395"/>
      <c r="G46" s="211"/>
      <c r="H46" s="368" t="s">
        <v>151</v>
      </c>
      <c r="I46" s="369"/>
      <c r="J46" s="369"/>
      <c r="K46" s="369"/>
      <c r="L46" s="369"/>
      <c r="M46" s="370"/>
    </row>
    <row r="47" spans="1:13" ht="24.75" customHeight="1">
      <c r="A47" s="211"/>
      <c r="B47" s="374" t="s">
        <v>170</v>
      </c>
      <c r="C47" s="394"/>
      <c r="D47" s="394"/>
      <c r="E47" s="394"/>
      <c r="F47" s="395"/>
      <c r="G47" s="211"/>
      <c r="H47" s="368" t="s">
        <v>152</v>
      </c>
      <c r="I47" s="369"/>
      <c r="J47" s="369"/>
      <c r="K47" s="369"/>
      <c r="L47" s="369"/>
      <c r="M47" s="370"/>
    </row>
    <row r="48" spans="1:13" ht="24.75" customHeight="1" thickBot="1">
      <c r="A48" s="213"/>
      <c r="B48" s="380" t="s">
        <v>168</v>
      </c>
      <c r="C48" s="381"/>
      <c r="D48" s="381"/>
      <c r="E48" s="381"/>
      <c r="F48" s="382"/>
      <c r="G48" s="213"/>
      <c r="H48" s="383" t="s">
        <v>144</v>
      </c>
      <c r="I48" s="384"/>
      <c r="J48" s="384"/>
      <c r="K48" s="384"/>
      <c r="L48" s="384"/>
      <c r="M48" s="385"/>
    </row>
    <row r="49" spans="1:13" ht="24.75" customHeight="1" thickBot="1">
      <c r="A49" s="365" t="s">
        <v>160</v>
      </c>
      <c r="B49" s="366"/>
      <c r="C49" s="366"/>
      <c r="D49" s="366"/>
      <c r="E49" s="366"/>
      <c r="F49" s="366"/>
      <c r="G49" s="366"/>
      <c r="H49" s="366"/>
      <c r="I49" s="366"/>
      <c r="J49" s="366"/>
      <c r="K49" s="366"/>
      <c r="L49" s="366"/>
      <c r="M49" s="367"/>
    </row>
    <row r="50" spans="1:13" ht="24.75" customHeight="1">
      <c r="A50" s="209"/>
      <c r="B50" s="386" t="s">
        <v>162</v>
      </c>
      <c r="C50" s="387"/>
      <c r="D50" s="387"/>
      <c r="E50" s="387"/>
      <c r="F50" s="388"/>
      <c r="G50" s="210"/>
      <c r="H50" s="374" t="s">
        <v>167</v>
      </c>
      <c r="I50" s="375"/>
      <c r="J50" s="375"/>
      <c r="K50" s="375"/>
      <c r="L50" s="375"/>
      <c r="M50" s="376"/>
    </row>
    <row r="51" spans="1:13" ht="24.75" customHeight="1">
      <c r="A51" s="211"/>
      <c r="B51" s="386" t="s">
        <v>166</v>
      </c>
      <c r="C51" s="387"/>
      <c r="D51" s="387"/>
      <c r="E51" s="387"/>
      <c r="F51" s="388"/>
      <c r="G51" s="211"/>
      <c r="H51" s="374" t="s">
        <v>165</v>
      </c>
      <c r="I51" s="375"/>
      <c r="J51" s="375"/>
      <c r="K51" s="375"/>
      <c r="L51" s="375"/>
      <c r="M51" s="376"/>
    </row>
    <row r="52" spans="1:13" ht="24.75" customHeight="1">
      <c r="A52" s="211"/>
      <c r="B52" s="386" t="s">
        <v>163</v>
      </c>
      <c r="C52" s="387"/>
      <c r="D52" s="387"/>
      <c r="E52" s="387"/>
      <c r="F52" s="388"/>
      <c r="G52" s="211"/>
      <c r="H52" s="374" t="s">
        <v>176</v>
      </c>
      <c r="I52" s="375"/>
      <c r="J52" s="375"/>
      <c r="K52" s="375"/>
      <c r="L52" s="375"/>
      <c r="M52" s="376"/>
    </row>
    <row r="53" spans="1:13" ht="24.75" customHeight="1" thickBot="1">
      <c r="A53" s="214"/>
      <c r="B53" s="377" t="s">
        <v>164</v>
      </c>
      <c r="C53" s="378"/>
      <c r="D53" s="378"/>
      <c r="E53" s="378"/>
      <c r="F53" s="379"/>
      <c r="G53" s="214"/>
      <c r="H53" s="380" t="s">
        <v>0</v>
      </c>
      <c r="I53" s="389"/>
      <c r="J53" s="389"/>
      <c r="K53" s="389"/>
      <c r="L53" s="389"/>
      <c r="M53" s="390"/>
    </row>
  </sheetData>
  <sheetProtection formatCells="0" formatColumns="0" formatRows="0"/>
  <mergeCells count="62">
    <mergeCell ref="A12:C12"/>
    <mergeCell ref="A13:C13"/>
    <mergeCell ref="A14:C14"/>
    <mergeCell ref="A28:M37"/>
    <mergeCell ref="A22:C22"/>
    <mergeCell ref="A23:C23"/>
    <mergeCell ref="B40:F40"/>
    <mergeCell ref="A27:M27"/>
    <mergeCell ref="A25:C25"/>
    <mergeCell ref="A26:C26"/>
    <mergeCell ref="A24:C24"/>
    <mergeCell ref="A38:M38"/>
    <mergeCell ref="B50:F50"/>
    <mergeCell ref="H45:M45"/>
    <mergeCell ref="H46:M46"/>
    <mergeCell ref="B47:F47"/>
    <mergeCell ref="G39:M39"/>
    <mergeCell ref="H40:M40"/>
    <mergeCell ref="B44:F44"/>
    <mergeCell ref="B46:F46"/>
    <mergeCell ref="B43:F43"/>
    <mergeCell ref="A49:M49"/>
    <mergeCell ref="B41:F41"/>
    <mergeCell ref="A39:F39"/>
    <mergeCell ref="H52:M52"/>
    <mergeCell ref="H47:M47"/>
    <mergeCell ref="H50:M50"/>
    <mergeCell ref="B53:F53"/>
    <mergeCell ref="B48:F48"/>
    <mergeCell ref="H48:M48"/>
    <mergeCell ref="B52:F52"/>
    <mergeCell ref="H53:M53"/>
    <mergeCell ref="H51:M51"/>
    <mergeCell ref="B51:F51"/>
    <mergeCell ref="A45:F45"/>
    <mergeCell ref="H41:M41"/>
    <mergeCell ref="H42:M42"/>
    <mergeCell ref="B42:F42"/>
    <mergeCell ref="H43:M43"/>
    <mergeCell ref="H44:M44"/>
    <mergeCell ref="A1:M1"/>
    <mergeCell ref="A3:C3"/>
    <mergeCell ref="A21:M21"/>
    <mergeCell ref="A4:C4"/>
    <mergeCell ref="A6:C6"/>
    <mergeCell ref="A7:C7"/>
    <mergeCell ref="E3:M3"/>
    <mergeCell ref="E4:M4"/>
    <mergeCell ref="E5:M5"/>
    <mergeCell ref="E6:M6"/>
    <mergeCell ref="E7:M7"/>
    <mergeCell ref="E8:M8"/>
    <mergeCell ref="A5:C5"/>
    <mergeCell ref="A9:M9"/>
    <mergeCell ref="A10:C10"/>
    <mergeCell ref="A11:C11"/>
    <mergeCell ref="A18:C18"/>
    <mergeCell ref="A19:C19"/>
    <mergeCell ref="A20:C20"/>
    <mergeCell ref="A15:M15"/>
    <mergeCell ref="A16:C16"/>
    <mergeCell ref="A17:C17"/>
  </mergeCells>
  <phoneticPr fontId="0" type="noConversion"/>
  <conditionalFormatting sqref="A10:C10">
    <cfRule type="cellIs" dxfId="41" priority="1" stopIfTrue="1" operator="lessThan">
      <formula>0.25</formula>
    </cfRule>
    <cfRule type="cellIs" dxfId="40" priority="2" stopIfTrue="1" operator="greaterThanOrEqual">
      <formula>0.6</formula>
    </cfRule>
    <cfRule type="cellIs" dxfId="39" priority="3" stopIfTrue="1" operator="between">
      <formula>0.25</formula>
      <formula>0.6</formula>
    </cfRule>
  </conditionalFormatting>
  <conditionalFormatting sqref="A11:C11">
    <cfRule type="cellIs" dxfId="38" priority="4" stopIfTrue="1" operator="lessThan">
      <formula>0.25</formula>
    </cfRule>
    <cfRule type="cellIs" dxfId="37" priority="5" stopIfTrue="1" operator="greaterThanOrEqual">
      <formula>0.58</formula>
    </cfRule>
    <cfRule type="cellIs" dxfId="36" priority="6" stopIfTrue="1" operator="between">
      <formula>0.25</formula>
      <formula>0.58</formula>
    </cfRule>
  </conditionalFormatting>
  <conditionalFormatting sqref="A12:C12">
    <cfRule type="cellIs" dxfId="35" priority="7" stopIfTrue="1" operator="lessThan">
      <formula>0.25</formula>
    </cfRule>
    <cfRule type="cellIs" dxfId="34" priority="8" stopIfTrue="1" operator="greaterThanOrEqual">
      <formula>0.55</formula>
    </cfRule>
    <cfRule type="cellIs" dxfId="33" priority="9" stopIfTrue="1" operator="between">
      <formula>0.25</formula>
      <formula>0.55</formula>
    </cfRule>
  </conditionalFormatting>
  <conditionalFormatting sqref="A13:C13">
    <cfRule type="cellIs" dxfId="32" priority="10" stopIfTrue="1" operator="lessThan">
      <formula>0.25</formula>
    </cfRule>
    <cfRule type="cellIs" dxfId="31" priority="11" stopIfTrue="1" operator="greaterThanOrEqual">
      <formula>0.46</formula>
    </cfRule>
    <cfRule type="cellIs" dxfId="30" priority="12" stopIfTrue="1" operator="between">
      <formula>0.25</formula>
      <formula>0.46</formula>
    </cfRule>
  </conditionalFormatting>
  <conditionalFormatting sqref="A14:C14">
    <cfRule type="cellIs" dxfId="29" priority="13" stopIfTrue="1" operator="lessThan">
      <formula>0.25</formula>
    </cfRule>
    <cfRule type="cellIs" dxfId="28" priority="14" stopIfTrue="1" operator="greaterThanOrEqual">
      <formula>0.52</formula>
    </cfRule>
    <cfRule type="cellIs" dxfId="27" priority="15" stopIfTrue="1" operator="between">
      <formula>0.25</formula>
      <formula>0.52</formula>
    </cfRule>
  </conditionalFormatting>
  <conditionalFormatting sqref="A24:C24">
    <cfRule type="cellIs" dxfId="26" priority="16" stopIfTrue="1" operator="lessThan">
      <formula>0.3</formula>
    </cfRule>
    <cfRule type="cellIs" dxfId="25" priority="17" stopIfTrue="1" operator="greaterThanOrEqual">
      <formula>0.7</formula>
    </cfRule>
    <cfRule type="cellIs" dxfId="24" priority="18" stopIfTrue="1" operator="between">
      <formula>0.3</formula>
      <formula>0.7</formula>
    </cfRule>
  </conditionalFormatting>
  <conditionalFormatting sqref="A18:C18">
    <cfRule type="cellIs" dxfId="23" priority="19" stopIfTrue="1" operator="lessThan">
      <formula>0.3</formula>
    </cfRule>
    <cfRule type="cellIs" dxfId="22" priority="20" stopIfTrue="1" operator="greaterThanOrEqual">
      <formula>0.6</formula>
    </cfRule>
    <cfRule type="cellIs" dxfId="21" priority="21" stopIfTrue="1" operator="between">
      <formula>0.3</formula>
      <formula>0.6</formula>
    </cfRule>
  </conditionalFormatting>
  <conditionalFormatting sqref="A20:C20">
    <cfRule type="cellIs" dxfId="20" priority="22" stopIfTrue="1" operator="lessThan">
      <formula>0.3</formula>
    </cfRule>
    <cfRule type="cellIs" dxfId="19" priority="23" stopIfTrue="1" operator="greaterThanOrEqual">
      <formula>0.57</formula>
    </cfRule>
    <cfRule type="cellIs" dxfId="18" priority="24" stopIfTrue="1" operator="between">
      <formula>0.3</formula>
      <formula>0.57</formula>
    </cfRule>
  </conditionalFormatting>
  <conditionalFormatting sqref="A19:C19">
    <cfRule type="cellIs" dxfId="17" priority="25" stopIfTrue="1" operator="lessThan">
      <formula>0.25</formula>
    </cfRule>
    <cfRule type="cellIs" dxfId="16" priority="26" stopIfTrue="1" operator="greaterThanOrEqual">
      <formula>0.46</formula>
    </cfRule>
    <cfRule type="cellIs" dxfId="15" priority="27" stopIfTrue="1" operator="between">
      <formula>0.25</formula>
      <formula>0.46</formula>
    </cfRule>
  </conditionalFormatting>
  <conditionalFormatting sqref="A17:C17">
    <cfRule type="cellIs" dxfId="14" priority="28" stopIfTrue="1" operator="lessThan">
      <formula>0.3</formula>
    </cfRule>
    <cfRule type="cellIs" dxfId="13" priority="29" stopIfTrue="1" operator="greaterThanOrEqual">
      <formula>0.63</formula>
    </cfRule>
    <cfRule type="cellIs" dxfId="12" priority="30" stopIfTrue="1" operator="between">
      <formula>0.3</formula>
      <formula>0.63</formula>
    </cfRule>
  </conditionalFormatting>
  <conditionalFormatting sqref="A16:C16">
    <cfRule type="cellIs" dxfId="11" priority="31" stopIfTrue="1" operator="lessThan">
      <formula>0.3</formula>
    </cfRule>
    <cfRule type="cellIs" dxfId="10" priority="32" stopIfTrue="1" operator="greaterThanOrEqual">
      <formula>0.65</formula>
    </cfRule>
    <cfRule type="cellIs" dxfId="9" priority="33" stopIfTrue="1" operator="between">
      <formula>0.3</formula>
      <formula>0.65</formula>
    </cfRule>
  </conditionalFormatting>
  <conditionalFormatting sqref="A22:C23">
    <cfRule type="cellIs" dxfId="8" priority="34" stopIfTrue="1" operator="lessThan">
      <formula>0.38</formula>
    </cfRule>
    <cfRule type="cellIs" dxfId="7" priority="35" stopIfTrue="1" operator="greaterThanOrEqual">
      <formula>0.7</formula>
    </cfRule>
    <cfRule type="cellIs" dxfId="6" priority="36" stopIfTrue="1" operator="between">
      <formula>0.38</formula>
      <formula>0.7</formula>
    </cfRule>
  </conditionalFormatting>
  <conditionalFormatting sqref="A25:C25">
    <cfRule type="cellIs" dxfId="5" priority="37" stopIfTrue="1" operator="lessThan">
      <formula>0.4</formula>
    </cfRule>
    <cfRule type="cellIs" dxfId="4" priority="38" stopIfTrue="1" operator="greaterThanOrEqual">
      <formula>0.7</formula>
    </cfRule>
    <cfRule type="cellIs" dxfId="3" priority="39" stopIfTrue="1" operator="between">
      <formula>0.4</formula>
      <formula>0.7</formula>
    </cfRule>
  </conditionalFormatting>
  <conditionalFormatting sqref="A26:C26">
    <cfRule type="cellIs" dxfId="2" priority="40" stopIfTrue="1" operator="lessThan">
      <formula>0.38</formula>
    </cfRule>
    <cfRule type="cellIs" dxfId="1" priority="41" stopIfTrue="1" operator="greaterThanOrEqual">
      <formula>0.7</formula>
    </cfRule>
    <cfRule type="cellIs" dxfId="0" priority="42" stopIfTrue="1" operator="between">
      <formula>0.38</formula>
      <formula>0.7</formula>
    </cfRule>
  </conditionalFormatting>
  <printOptions horizontalCentered="1"/>
  <pageMargins left="0.6" right="0.6" top="0.5" bottom="0.3" header="0" footer="0"/>
  <pageSetup scale="60" orientation="portrait" r:id="rId1"/>
  <headerFooter alignWithMargins="0">
    <oddFooter xml:space="preserve">&amp;L&amp;8&amp;F&amp;C&amp;8&amp;P of &amp;N
GM CONFIDENTIAL
SPO PSA version 9&amp;R&amp;8&amp;D&amp;10
</oddFooter>
  </headerFooter>
  <drawing r:id="rId2"/>
  <legacyDrawing r:id="rId3"/>
</worksheet>
</file>

<file path=xl/worksheets/sheet4.xml><?xml version="1.0" encoding="utf-8"?>
<worksheet xmlns="http://schemas.openxmlformats.org/spreadsheetml/2006/main" xmlns:r="http://schemas.openxmlformats.org/officeDocument/2006/relationships">
  <sheetPr codeName="Sheet4">
    <pageSetUpPr fitToPage="1"/>
  </sheetPr>
  <dimension ref="A1:I1554"/>
  <sheetViews>
    <sheetView showGridLines="0" zoomScale="90" zoomScaleNormal="90" zoomScaleSheetLayoutView="75" workbookViewId="0">
      <pane ySplit="3" topLeftCell="A4" activePane="bottomLeft" state="frozen"/>
      <selection activeCell="A23" sqref="A22:C23"/>
      <selection pane="bottomLeft" activeCell="G19" sqref="G19"/>
    </sheetView>
  </sheetViews>
  <sheetFormatPr defaultRowHeight="12.75"/>
  <cols>
    <col min="1" max="1" width="12.140625" style="20" customWidth="1"/>
    <col min="2" max="2" width="13.42578125" style="20" customWidth="1"/>
    <col min="3" max="3" width="5" style="1" customWidth="1"/>
    <col min="4" max="4" width="25.28515625" style="15" customWidth="1"/>
    <col min="5" max="5" width="65.28515625" style="14" customWidth="1"/>
    <col min="6" max="6" width="7" style="1" hidden="1" customWidth="1"/>
    <col min="7" max="7" width="9.42578125" style="1" customWidth="1"/>
    <col min="8" max="8" width="10.140625" style="1" customWidth="1"/>
    <col min="9" max="9" width="20.85546875" style="1" customWidth="1"/>
    <col min="10" max="10" width="26.7109375" style="72" customWidth="1"/>
    <col min="11" max="16384" width="9.140625" style="72"/>
  </cols>
  <sheetData>
    <row r="1" spans="1:9" ht="24.75" customHeight="1">
      <c r="A1" s="17"/>
      <c r="B1" s="17"/>
      <c r="C1" s="13" t="s">
        <v>11</v>
      </c>
      <c r="D1" s="13"/>
      <c r="E1" s="13"/>
      <c r="F1" s="13"/>
      <c r="G1" s="13"/>
      <c r="I1"/>
    </row>
    <row r="2" spans="1:9" ht="25.5" customHeight="1">
      <c r="A2" s="426" t="s">
        <v>39</v>
      </c>
      <c r="B2" s="254"/>
      <c r="C2" s="254"/>
      <c r="D2" s="254"/>
      <c r="E2" s="30"/>
      <c r="F2" s="30"/>
      <c r="G2" s="30"/>
      <c r="H2" s="168"/>
      <c r="I2" s="30"/>
    </row>
    <row r="3" spans="1:9" s="86" customFormat="1" ht="25.5" customHeight="1">
      <c r="A3" s="25" t="s">
        <v>18</v>
      </c>
      <c r="B3" s="26" t="s">
        <v>19</v>
      </c>
      <c r="C3" s="27" t="s">
        <v>9</v>
      </c>
      <c r="D3" s="26" t="s">
        <v>7</v>
      </c>
      <c r="E3" s="73" t="s">
        <v>13</v>
      </c>
      <c r="F3" s="27" t="s">
        <v>12</v>
      </c>
      <c r="G3" s="26" t="s">
        <v>299</v>
      </c>
      <c r="H3" s="26" t="s">
        <v>300</v>
      </c>
      <c r="I3" s="85" t="s">
        <v>10</v>
      </c>
    </row>
    <row r="4" spans="1:9" ht="25.5" customHeight="1">
      <c r="A4" s="23" t="s">
        <v>39</v>
      </c>
      <c r="B4" s="428" t="s">
        <v>66</v>
      </c>
      <c r="C4" s="3">
        <v>1</v>
      </c>
      <c r="D4" s="441" t="s">
        <v>126</v>
      </c>
      <c r="E4" s="37"/>
      <c r="F4" s="42">
        <v>2</v>
      </c>
      <c r="G4" s="42">
        <f>IF(F4=1,10,IF(F4=2,0,5))</f>
        <v>0</v>
      </c>
      <c r="H4" s="416">
        <v>5</v>
      </c>
      <c r="I4" s="438"/>
    </row>
    <row r="5" spans="1:9" ht="15.2" customHeight="1">
      <c r="A5" s="16"/>
      <c r="B5" s="429"/>
      <c r="C5" s="3"/>
      <c r="D5" s="442"/>
      <c r="E5" s="37"/>
      <c r="F5" s="42"/>
      <c r="G5" s="42"/>
      <c r="H5" s="444"/>
      <c r="I5" s="439"/>
    </row>
    <row r="6" spans="1:9" ht="15.2" customHeight="1">
      <c r="A6" s="16"/>
      <c r="B6" s="429"/>
      <c r="C6" s="3"/>
      <c r="D6" s="442"/>
      <c r="E6" s="37"/>
      <c r="F6" s="42"/>
      <c r="G6" s="42"/>
      <c r="H6" s="444"/>
      <c r="I6" s="439"/>
    </row>
    <row r="7" spans="1:9" ht="15.2" customHeight="1">
      <c r="A7" s="16"/>
      <c r="B7" s="16"/>
      <c r="C7" s="3"/>
      <c r="D7" s="443"/>
      <c r="E7" s="37"/>
      <c r="F7" s="42"/>
      <c r="G7" s="43"/>
      <c r="H7" s="425"/>
      <c r="I7" s="440"/>
    </row>
    <row r="8" spans="1:9" ht="21.75" customHeight="1">
      <c r="A8" s="16"/>
      <c r="B8" s="79"/>
      <c r="C8" s="4">
        <v>2</v>
      </c>
      <c r="D8" s="424" t="s">
        <v>67</v>
      </c>
      <c r="E8" s="81"/>
      <c r="F8" s="42">
        <v>1</v>
      </c>
      <c r="G8" s="42">
        <f>IF(F8=1,0,IF(F8=2,3,5))</f>
        <v>0</v>
      </c>
      <c r="H8" s="416">
        <v>3</v>
      </c>
      <c r="I8" s="416"/>
    </row>
    <row r="9" spans="1:9" ht="15.2" customHeight="1">
      <c r="A9" s="430"/>
      <c r="B9" s="40"/>
      <c r="C9" s="3"/>
      <c r="D9" s="422"/>
      <c r="E9" s="37"/>
      <c r="F9" s="42"/>
      <c r="G9" s="42"/>
      <c r="H9" s="417"/>
      <c r="I9" s="417"/>
    </row>
    <row r="10" spans="1:9" ht="29.25" customHeight="1">
      <c r="A10" s="430"/>
      <c r="B10" s="40"/>
      <c r="C10" s="3"/>
      <c r="D10" s="422"/>
      <c r="E10" s="80"/>
      <c r="F10" s="42"/>
      <c r="G10" s="43"/>
      <c r="H10" s="418"/>
      <c r="I10" s="418"/>
    </row>
    <row r="11" spans="1:9" ht="18.95" customHeight="1">
      <c r="A11" s="21"/>
      <c r="B11" s="428" t="s">
        <v>68</v>
      </c>
      <c r="C11" s="4">
        <v>3</v>
      </c>
      <c r="D11" s="424" t="s">
        <v>127</v>
      </c>
      <c r="E11" s="88"/>
      <c r="F11" s="89">
        <v>1</v>
      </c>
      <c r="G11" s="42">
        <f>IF(F11=1,0,IF(F11=2,5,10))</f>
        <v>0</v>
      </c>
      <c r="H11" s="416">
        <v>5</v>
      </c>
      <c r="I11" s="416"/>
    </row>
    <row r="12" spans="1:9" ht="18.95" customHeight="1">
      <c r="A12" s="21"/>
      <c r="B12" s="429"/>
      <c r="C12" s="3"/>
      <c r="D12" s="422"/>
      <c r="E12" s="90"/>
      <c r="F12" s="42"/>
      <c r="G12" s="42"/>
      <c r="H12" s="417"/>
      <c r="I12" s="417"/>
    </row>
    <row r="13" spans="1:9" ht="17.25" customHeight="1">
      <c r="A13" s="427"/>
      <c r="B13" s="429"/>
      <c r="C13" s="3"/>
      <c r="D13" s="423"/>
      <c r="E13" s="91"/>
      <c r="F13" s="42"/>
      <c r="G13" s="43"/>
      <c r="H13" s="418"/>
      <c r="I13" s="418"/>
    </row>
    <row r="14" spans="1:9" ht="18" customHeight="1">
      <c r="A14" s="427"/>
      <c r="B14" s="431"/>
      <c r="C14" s="4">
        <v>4</v>
      </c>
      <c r="D14" s="424" t="s">
        <v>69</v>
      </c>
      <c r="E14" s="37"/>
      <c r="F14" s="42">
        <v>1</v>
      </c>
      <c r="G14" s="42">
        <f>IF(F14=1,0,IF(F14=2,5,10))</f>
        <v>0</v>
      </c>
      <c r="H14" s="416">
        <v>5</v>
      </c>
      <c r="I14" s="416"/>
    </row>
    <row r="15" spans="1:9" ht="21" customHeight="1">
      <c r="A15" s="21"/>
      <c r="B15" s="429"/>
      <c r="C15" s="3"/>
      <c r="D15" s="422"/>
      <c r="E15" s="37"/>
      <c r="F15" s="42"/>
      <c r="G15" s="42"/>
      <c r="H15" s="417"/>
      <c r="I15" s="417"/>
    </row>
    <row r="16" spans="1:9" ht="18" customHeight="1">
      <c r="A16" s="427"/>
      <c r="B16" s="429"/>
      <c r="C16" s="5"/>
      <c r="D16" s="423"/>
      <c r="E16" s="80"/>
      <c r="F16" s="42"/>
      <c r="G16" s="43"/>
      <c r="H16" s="418"/>
      <c r="I16" s="418"/>
    </row>
    <row r="17" spans="1:9" ht="15.2" customHeight="1">
      <c r="A17" s="427"/>
      <c r="B17" s="16"/>
      <c r="C17" s="3">
        <v>5</v>
      </c>
      <c r="D17" s="441" t="s">
        <v>128</v>
      </c>
      <c r="E17" s="37"/>
      <c r="F17" s="42">
        <v>1</v>
      </c>
      <c r="G17" s="42">
        <f>IF(F17=1,0,IF(F17=2,5,10))</f>
        <v>0</v>
      </c>
      <c r="H17" s="416">
        <v>5</v>
      </c>
      <c r="I17" s="416"/>
    </row>
    <row r="18" spans="1:9" ht="15.2" customHeight="1">
      <c r="A18" s="427"/>
      <c r="B18" s="16"/>
      <c r="C18" s="3"/>
      <c r="D18" s="442"/>
      <c r="E18" s="37"/>
      <c r="F18" s="42"/>
      <c r="G18" s="42"/>
      <c r="H18" s="417"/>
      <c r="I18" s="417"/>
    </row>
    <row r="19" spans="1:9" ht="15.2" customHeight="1">
      <c r="A19" s="427"/>
      <c r="B19" s="16"/>
      <c r="C19" s="3"/>
      <c r="D19" s="442"/>
      <c r="E19" s="37"/>
      <c r="F19" s="42"/>
      <c r="G19" s="42"/>
      <c r="H19" s="417"/>
      <c r="I19" s="417"/>
    </row>
    <row r="20" spans="1:9" ht="7.5" customHeight="1">
      <c r="A20" s="21"/>
      <c r="B20" s="16"/>
      <c r="C20" s="3"/>
      <c r="D20" s="443"/>
      <c r="E20" s="80"/>
      <c r="F20" s="42"/>
      <c r="G20" s="43"/>
      <c r="H20" s="418"/>
      <c r="I20" s="418"/>
    </row>
    <row r="21" spans="1:9" ht="15.2" customHeight="1">
      <c r="A21" s="21"/>
      <c r="B21" s="21"/>
      <c r="C21" s="4">
        <v>6</v>
      </c>
      <c r="D21" s="424" t="s">
        <v>70</v>
      </c>
      <c r="E21" s="45"/>
      <c r="F21" s="42">
        <v>1</v>
      </c>
      <c r="G21" s="42">
        <f>IF(F21=1,0,IF(F21=2,5,10))</f>
        <v>0</v>
      </c>
      <c r="H21" s="416">
        <v>5</v>
      </c>
      <c r="I21" s="416"/>
    </row>
    <row r="22" spans="1:9" ht="15.2" customHeight="1">
      <c r="A22" s="21"/>
      <c r="B22" s="21"/>
      <c r="C22" s="3"/>
      <c r="D22" s="422"/>
      <c r="E22" s="45"/>
      <c r="F22" s="42"/>
      <c r="G22" s="42"/>
      <c r="H22" s="417"/>
      <c r="I22" s="417"/>
    </row>
    <row r="23" spans="1:9" ht="15.2" customHeight="1">
      <c r="A23" s="21"/>
      <c r="B23" s="21"/>
      <c r="C23" s="3"/>
      <c r="D23" s="422"/>
      <c r="E23" s="45"/>
      <c r="F23" s="42"/>
      <c r="G23" s="42"/>
      <c r="H23" s="417"/>
      <c r="I23" s="417"/>
    </row>
    <row r="24" spans="1:9" ht="15.2" customHeight="1">
      <c r="A24" s="21"/>
      <c r="B24" s="21"/>
      <c r="C24" s="3"/>
      <c r="D24" s="423"/>
      <c r="E24" s="46"/>
      <c r="F24" s="42"/>
      <c r="G24" s="42"/>
      <c r="H24" s="418"/>
      <c r="I24" s="418"/>
    </row>
    <row r="25" spans="1:9" ht="15.2" customHeight="1">
      <c r="A25" s="21"/>
      <c r="B25" s="428" t="s">
        <v>40</v>
      </c>
      <c r="C25" s="4">
        <v>7</v>
      </c>
      <c r="D25" s="424" t="s">
        <v>129</v>
      </c>
      <c r="E25" s="45"/>
      <c r="F25" s="42">
        <v>1</v>
      </c>
      <c r="G25" s="41">
        <f>IF(F25=1,0,IF(F25=2,5,10))</f>
        <v>0</v>
      </c>
      <c r="H25" s="416">
        <v>5</v>
      </c>
      <c r="I25" s="416"/>
    </row>
    <row r="26" spans="1:9" ht="15.2" customHeight="1">
      <c r="A26" s="21"/>
      <c r="B26" s="429"/>
      <c r="C26" s="3"/>
      <c r="D26" s="422"/>
      <c r="E26" s="45"/>
      <c r="F26" s="42"/>
      <c r="G26" s="42"/>
      <c r="H26" s="417"/>
      <c r="I26" s="417"/>
    </row>
    <row r="27" spans="1:9" ht="30.75" customHeight="1">
      <c r="A27" s="21"/>
      <c r="B27" s="429"/>
      <c r="C27" s="3"/>
      <c r="D27" s="422"/>
      <c r="E27" s="46"/>
      <c r="F27" s="42"/>
      <c r="G27" s="42"/>
      <c r="H27" s="418"/>
      <c r="I27" s="418"/>
    </row>
    <row r="28" spans="1:9" ht="15.2" customHeight="1">
      <c r="A28" s="21"/>
      <c r="B28" s="21"/>
      <c r="C28" s="4">
        <v>8</v>
      </c>
      <c r="D28" s="424" t="s">
        <v>71</v>
      </c>
      <c r="E28" s="45"/>
      <c r="F28" s="41">
        <v>1</v>
      </c>
      <c r="G28" s="41">
        <f>IF(F28=1,0,IF(F28=2,10,15))</f>
        <v>0</v>
      </c>
      <c r="H28" s="416">
        <v>10</v>
      </c>
      <c r="I28" s="416"/>
    </row>
    <row r="29" spans="1:9" ht="23.25" customHeight="1">
      <c r="A29" s="21"/>
      <c r="B29" s="21"/>
      <c r="C29" s="3"/>
      <c r="D29" s="422"/>
      <c r="E29" s="45"/>
      <c r="F29" s="42"/>
      <c r="G29" s="42"/>
      <c r="H29" s="419"/>
      <c r="I29" s="419"/>
    </row>
    <row r="30" spans="1:9" ht="22.7" customHeight="1">
      <c r="A30" s="21"/>
      <c r="B30" s="22"/>
      <c r="C30" s="5"/>
      <c r="D30" s="423"/>
      <c r="E30" s="46"/>
      <c r="F30" s="43" t="s">
        <v>8</v>
      </c>
      <c r="G30" s="43"/>
      <c r="H30" s="420"/>
      <c r="I30" s="420"/>
    </row>
    <row r="31" spans="1:9" ht="15.2" customHeight="1">
      <c r="A31" s="21"/>
      <c r="B31" s="431" t="s">
        <v>41</v>
      </c>
      <c r="C31" s="3">
        <v>9</v>
      </c>
      <c r="D31" s="437" t="s">
        <v>130</v>
      </c>
      <c r="E31" s="45"/>
      <c r="F31" s="42">
        <v>1</v>
      </c>
      <c r="G31" s="42">
        <f>IF(F31=1,0,IF(F31=2,5,10))</f>
        <v>0</v>
      </c>
      <c r="H31" s="417">
        <v>5</v>
      </c>
      <c r="I31" s="417"/>
    </row>
    <row r="32" spans="1:9" ht="15.2" customHeight="1">
      <c r="A32" s="21"/>
      <c r="B32" s="429"/>
      <c r="C32" s="3"/>
      <c r="D32" s="434"/>
      <c r="E32" s="45"/>
      <c r="F32" s="42"/>
      <c r="G32" s="42"/>
      <c r="H32" s="419"/>
      <c r="I32" s="419"/>
    </row>
    <row r="33" spans="1:9" ht="15.2" customHeight="1">
      <c r="A33" s="21"/>
      <c r="B33" s="429"/>
      <c r="C33" s="3"/>
      <c r="D33" s="434"/>
      <c r="E33" s="45"/>
      <c r="F33" s="42"/>
      <c r="G33" s="42"/>
      <c r="H33" s="419"/>
      <c r="I33" s="419"/>
    </row>
    <row r="34" spans="1:9" ht="19.5" customHeight="1">
      <c r="A34" s="21"/>
      <c r="B34" s="21"/>
      <c r="C34" s="3"/>
      <c r="D34" s="436"/>
      <c r="E34" s="46"/>
      <c r="F34" s="42"/>
      <c r="G34" s="43"/>
      <c r="H34" s="420"/>
      <c r="I34" s="420"/>
    </row>
    <row r="35" spans="1:9" ht="21.75" customHeight="1">
      <c r="A35" s="21"/>
      <c r="B35" s="21"/>
      <c r="C35" s="4">
        <v>10</v>
      </c>
      <c r="D35" s="424" t="s">
        <v>72</v>
      </c>
      <c r="E35" s="45"/>
      <c r="F35" s="41">
        <v>3</v>
      </c>
      <c r="G35" s="42">
        <f>IF(F35=1,7,IF(F35=2,15,IF(F35=3,0,3)))</f>
        <v>0</v>
      </c>
      <c r="H35" s="416">
        <v>15</v>
      </c>
      <c r="I35" s="416"/>
    </row>
    <row r="36" spans="1:9" ht="24.2" customHeight="1">
      <c r="A36" s="21"/>
      <c r="B36" s="21"/>
      <c r="C36" s="3"/>
      <c r="D36" s="422"/>
      <c r="E36" s="45"/>
      <c r="F36" s="42"/>
      <c r="G36" s="42"/>
      <c r="H36" s="419"/>
      <c r="I36" s="419"/>
    </row>
    <row r="37" spans="1:9" ht="33.200000000000003" customHeight="1">
      <c r="A37" s="21"/>
      <c r="B37" s="21"/>
      <c r="C37" s="3"/>
      <c r="D37" s="422"/>
      <c r="E37" s="46"/>
      <c r="F37" s="42"/>
      <c r="G37" s="43"/>
      <c r="H37" s="420"/>
      <c r="I37" s="420"/>
    </row>
    <row r="38" spans="1:9" ht="18.95" customHeight="1">
      <c r="A38" s="21"/>
      <c r="B38" s="21"/>
      <c r="C38" s="4">
        <v>11</v>
      </c>
      <c r="D38" s="424" t="s">
        <v>73</v>
      </c>
      <c r="E38" s="45"/>
      <c r="F38" s="41">
        <v>3</v>
      </c>
      <c r="G38" s="42">
        <f>IF(F38=1,7,IF(F38=2,10,IF(F38=3,0,3)))</f>
        <v>0</v>
      </c>
      <c r="H38" s="416">
        <v>10</v>
      </c>
      <c r="I38" s="416"/>
    </row>
    <row r="39" spans="1:9" ht="21.75" customHeight="1">
      <c r="A39" s="21"/>
      <c r="B39" s="21"/>
      <c r="C39" s="3"/>
      <c r="D39" s="422"/>
      <c r="E39" s="45"/>
      <c r="F39" s="42"/>
      <c r="G39" s="42"/>
      <c r="H39" s="419"/>
      <c r="I39" s="419"/>
    </row>
    <row r="40" spans="1:9" ht="32.25" customHeight="1">
      <c r="A40" s="21"/>
      <c r="B40" s="21"/>
      <c r="C40" s="3"/>
      <c r="D40" s="422"/>
      <c r="E40" s="46"/>
      <c r="F40" s="42"/>
      <c r="G40" s="42"/>
      <c r="H40" s="420"/>
      <c r="I40" s="420"/>
    </row>
    <row r="41" spans="1:9" ht="20.25" customHeight="1">
      <c r="A41" s="21"/>
      <c r="B41" s="428" t="s">
        <v>75</v>
      </c>
      <c r="C41" s="4">
        <v>12</v>
      </c>
      <c r="D41" s="424" t="s">
        <v>76</v>
      </c>
      <c r="E41" s="45"/>
      <c r="F41" s="41">
        <v>1</v>
      </c>
      <c r="G41" s="41">
        <f>IF(F41=1,0,IF(F41=2,3,5))</f>
        <v>0</v>
      </c>
      <c r="H41" s="416">
        <v>3</v>
      </c>
      <c r="I41" s="416"/>
    </row>
    <row r="42" spans="1:9" ht="20.25" customHeight="1">
      <c r="A42" s="21"/>
      <c r="B42" s="429"/>
      <c r="C42" s="3"/>
      <c r="D42" s="422"/>
      <c r="E42" s="45"/>
      <c r="F42" s="42"/>
      <c r="G42" s="42"/>
      <c r="H42" s="419"/>
      <c r="I42" s="419"/>
    </row>
    <row r="43" spans="1:9" ht="20.25" customHeight="1">
      <c r="A43" s="21"/>
      <c r="B43" s="429"/>
      <c r="C43" s="3"/>
      <c r="D43" s="422"/>
      <c r="E43" s="45"/>
      <c r="F43" s="42"/>
      <c r="G43" s="43"/>
      <c r="H43" s="420"/>
      <c r="I43" s="420"/>
    </row>
    <row r="44" spans="1:9" ht="15.2" customHeight="1">
      <c r="A44" s="21"/>
      <c r="B44" s="432"/>
      <c r="C44" s="4">
        <v>13</v>
      </c>
      <c r="D44" s="424" t="s">
        <v>77</v>
      </c>
      <c r="E44" s="92"/>
      <c r="F44" s="41">
        <v>1</v>
      </c>
      <c r="G44" s="42">
        <f>IF(F44=1,0,5)</f>
        <v>0</v>
      </c>
      <c r="H44" s="416">
        <v>5</v>
      </c>
      <c r="I44" s="416"/>
    </row>
    <row r="45" spans="1:9" ht="15.2" customHeight="1">
      <c r="A45" s="21"/>
      <c r="B45" s="433"/>
      <c r="C45" s="3"/>
      <c r="D45" s="422"/>
      <c r="E45" s="45"/>
      <c r="F45" s="42"/>
      <c r="G45" s="42"/>
      <c r="H45" s="417"/>
      <c r="I45" s="417"/>
    </row>
    <row r="46" spans="1:9" ht="15.2" customHeight="1">
      <c r="A46" s="21"/>
      <c r="B46" s="433"/>
      <c r="C46" s="3"/>
      <c r="D46" s="422"/>
      <c r="E46" s="46"/>
      <c r="F46" s="42"/>
      <c r="G46" s="43"/>
      <c r="H46" s="425"/>
      <c r="I46" s="425"/>
    </row>
    <row r="47" spans="1:9" ht="21.75" customHeight="1">
      <c r="A47" s="21"/>
      <c r="B47" s="428" t="s">
        <v>42</v>
      </c>
      <c r="C47" s="4">
        <v>14</v>
      </c>
      <c r="D47" s="424" t="s">
        <v>78</v>
      </c>
      <c r="E47" s="45"/>
      <c r="F47" s="41">
        <v>1</v>
      </c>
      <c r="G47" s="42">
        <f>IF(F47=1,0,IF(F47=2,5,10))</f>
        <v>0</v>
      </c>
      <c r="H47" s="416">
        <v>5</v>
      </c>
      <c r="I47" s="416"/>
    </row>
    <row r="48" spans="1:9" ht="21.75" customHeight="1">
      <c r="A48" s="21"/>
      <c r="B48" s="429"/>
      <c r="C48" s="3"/>
      <c r="D48" s="422"/>
      <c r="E48" s="45"/>
      <c r="F48" s="42"/>
      <c r="G48" s="42"/>
      <c r="H48" s="417"/>
      <c r="I48" s="417"/>
    </row>
    <row r="49" spans="1:9" ht="21.75" customHeight="1">
      <c r="A49" s="21"/>
      <c r="B49" s="429"/>
      <c r="C49" s="3"/>
      <c r="D49" s="422"/>
      <c r="E49" s="46"/>
      <c r="F49" s="42"/>
      <c r="G49" s="43"/>
      <c r="H49" s="418"/>
      <c r="I49" s="418"/>
    </row>
    <row r="50" spans="1:9" ht="21.75" customHeight="1">
      <c r="A50" s="21"/>
      <c r="B50" s="429"/>
      <c r="C50" s="4">
        <v>15</v>
      </c>
      <c r="D50" s="421" t="s">
        <v>324</v>
      </c>
      <c r="E50" s="45"/>
      <c r="F50" s="41">
        <v>1</v>
      </c>
      <c r="G50" s="42">
        <f>IF(F50=1,0,IF(F50=2,5,10))</f>
        <v>0</v>
      </c>
      <c r="H50" s="416">
        <v>5</v>
      </c>
      <c r="I50" s="416"/>
    </row>
    <row r="51" spans="1:9" ht="21.75" customHeight="1">
      <c r="A51" s="155"/>
      <c r="B51" s="429"/>
      <c r="C51" s="3"/>
      <c r="D51" s="422"/>
      <c r="E51" s="45"/>
      <c r="F51" s="42"/>
      <c r="G51" s="42"/>
      <c r="H51" s="417"/>
      <c r="I51" s="417"/>
    </row>
    <row r="52" spans="1:9" ht="21.75" customHeight="1">
      <c r="A52" s="21"/>
      <c r="B52" s="435"/>
      <c r="C52" s="3"/>
      <c r="D52" s="422"/>
      <c r="E52" s="46"/>
      <c r="F52" s="42"/>
      <c r="G52" s="43"/>
      <c r="H52" s="418"/>
      <c r="I52" s="418"/>
    </row>
    <row r="53" spans="1:9" ht="21" customHeight="1">
      <c r="A53" s="21"/>
      <c r="B53" s="431" t="s">
        <v>43</v>
      </c>
      <c r="C53" s="47">
        <v>16</v>
      </c>
      <c r="D53" s="424" t="s">
        <v>79</v>
      </c>
      <c r="E53" s="45"/>
      <c r="F53" s="41">
        <v>1</v>
      </c>
      <c r="G53" s="42">
        <f>IF(F53=1,0,IF(F53=2,5,10))</f>
        <v>0</v>
      </c>
      <c r="H53" s="416">
        <v>5</v>
      </c>
      <c r="I53" s="416"/>
    </row>
    <row r="54" spans="1:9" ht="21" customHeight="1">
      <c r="A54" s="21"/>
      <c r="B54" s="429"/>
      <c r="C54" s="48"/>
      <c r="D54" s="422"/>
      <c r="E54" s="45"/>
      <c r="F54" s="42"/>
      <c r="G54" s="42"/>
      <c r="H54" s="419"/>
      <c r="I54" s="419"/>
    </row>
    <row r="55" spans="1:9" ht="21" customHeight="1">
      <c r="A55" s="21"/>
      <c r="B55" s="429"/>
      <c r="C55" s="48"/>
      <c r="D55" s="422"/>
      <c r="E55" s="46"/>
      <c r="F55" s="42"/>
      <c r="G55" s="43"/>
      <c r="H55" s="420"/>
      <c r="I55" s="420"/>
    </row>
    <row r="56" spans="1:9" ht="21" customHeight="1">
      <c r="A56" s="21"/>
      <c r="B56" s="21"/>
      <c r="C56" s="4">
        <v>17</v>
      </c>
      <c r="D56" s="421" t="s">
        <v>80</v>
      </c>
      <c r="E56" s="92"/>
      <c r="F56" s="41">
        <v>1</v>
      </c>
      <c r="G56" s="42">
        <f>IF(F56=1,0,5)</f>
        <v>0</v>
      </c>
      <c r="H56" s="416">
        <v>5</v>
      </c>
      <c r="I56" s="416"/>
    </row>
    <row r="57" spans="1:9" ht="21" customHeight="1">
      <c r="A57" s="22"/>
      <c r="B57" s="22"/>
      <c r="C57" s="5"/>
      <c r="D57" s="436"/>
      <c r="E57" s="46"/>
      <c r="F57" s="43"/>
      <c r="G57" s="43"/>
      <c r="H57" s="418"/>
      <c r="I57" s="418"/>
    </row>
    <row r="58" spans="1:9" ht="21.75" customHeight="1">
      <c r="A58" s="21"/>
      <c r="B58" s="21"/>
      <c r="C58" s="3">
        <v>18</v>
      </c>
      <c r="D58" s="437" t="s">
        <v>81</v>
      </c>
      <c r="E58" s="45"/>
      <c r="F58" s="42">
        <v>1</v>
      </c>
      <c r="G58" s="42">
        <f>IF(F58=1,0,IF(F58=2,5,10))</f>
        <v>0</v>
      </c>
      <c r="H58" s="417">
        <v>5</v>
      </c>
      <c r="I58" s="417"/>
    </row>
    <row r="59" spans="1:9" ht="21.75" customHeight="1">
      <c r="A59" s="21"/>
      <c r="B59" s="21"/>
      <c r="C59" s="3"/>
      <c r="D59" s="434"/>
      <c r="E59" s="45"/>
      <c r="F59" s="42"/>
      <c r="G59" s="42"/>
      <c r="H59" s="419"/>
      <c r="I59" s="419"/>
    </row>
    <row r="60" spans="1:9" ht="21.75" customHeight="1">
      <c r="A60" s="21"/>
      <c r="B60" s="21"/>
      <c r="C60" s="3"/>
      <c r="D60" s="434"/>
      <c r="E60" s="45"/>
      <c r="F60" s="42"/>
      <c r="G60" s="43"/>
      <c r="H60" s="420"/>
      <c r="I60" s="420"/>
    </row>
    <row r="61" spans="1:9" ht="18" customHeight="1">
      <c r="A61" s="21"/>
      <c r="B61" s="21"/>
      <c r="C61" s="4">
        <v>19</v>
      </c>
      <c r="D61" s="421" t="s">
        <v>82</v>
      </c>
      <c r="E61" s="92"/>
      <c r="F61" s="41">
        <v>1</v>
      </c>
      <c r="G61" s="42">
        <f>IF(F61=1,0,5)</f>
        <v>0</v>
      </c>
      <c r="H61" s="416">
        <v>5</v>
      </c>
      <c r="I61" s="416"/>
    </row>
    <row r="62" spans="1:9" ht="18" customHeight="1">
      <c r="A62" s="21"/>
      <c r="B62" s="21"/>
      <c r="C62" s="3"/>
      <c r="D62" s="434"/>
      <c r="E62" s="45"/>
      <c r="F62" s="42"/>
      <c r="G62" s="42"/>
      <c r="H62" s="417"/>
      <c r="I62" s="417"/>
    </row>
    <row r="63" spans="1:9" ht="15.2" customHeight="1">
      <c r="A63" s="21"/>
      <c r="B63" s="21"/>
      <c r="C63" s="3"/>
      <c r="D63" s="434"/>
      <c r="E63" s="45"/>
      <c r="F63" s="42"/>
      <c r="G63" s="43"/>
      <c r="H63" s="418"/>
      <c r="I63" s="418"/>
    </row>
    <row r="64" spans="1:9" ht="15.2" customHeight="1">
      <c r="A64" s="21"/>
      <c r="B64" s="21"/>
      <c r="C64" s="4">
        <v>20</v>
      </c>
      <c r="D64" s="421" t="s">
        <v>83</v>
      </c>
      <c r="E64" s="92"/>
      <c r="F64" s="41">
        <v>1</v>
      </c>
      <c r="G64" s="42">
        <f>IF(F64=1,0,5)</f>
        <v>0</v>
      </c>
      <c r="H64" s="416">
        <v>5</v>
      </c>
      <c r="I64" s="416"/>
    </row>
    <row r="65" spans="1:9" ht="15.2" customHeight="1">
      <c r="A65" s="21"/>
      <c r="B65" s="21"/>
      <c r="C65" s="3"/>
      <c r="D65" s="434"/>
      <c r="E65" s="45"/>
      <c r="F65" s="42"/>
      <c r="G65" s="42"/>
      <c r="H65" s="417"/>
      <c r="I65" s="417"/>
    </row>
    <row r="66" spans="1:9" ht="15.2" customHeight="1">
      <c r="A66" s="21"/>
      <c r="B66" s="21"/>
      <c r="C66" s="3"/>
      <c r="D66" s="434"/>
      <c r="E66" s="45"/>
      <c r="F66" s="42"/>
      <c r="G66" s="43"/>
      <c r="H66" s="418"/>
      <c r="I66" s="418"/>
    </row>
    <row r="67" spans="1:9" ht="15.2" customHeight="1">
      <c r="A67" s="21"/>
      <c r="B67" s="21"/>
      <c r="C67" s="4">
        <v>21</v>
      </c>
      <c r="D67" s="421" t="s">
        <v>84</v>
      </c>
      <c r="E67" s="92"/>
      <c r="F67" s="41">
        <v>1</v>
      </c>
      <c r="G67" s="42">
        <f>IF(F67=1,0,5)</f>
        <v>0</v>
      </c>
      <c r="H67" s="416">
        <v>5</v>
      </c>
      <c r="I67" s="416"/>
    </row>
    <row r="68" spans="1:9" ht="15.2" customHeight="1">
      <c r="A68" s="21"/>
      <c r="B68" s="21"/>
      <c r="C68" s="3"/>
      <c r="D68" s="434"/>
      <c r="E68" s="45"/>
      <c r="F68" s="42"/>
      <c r="G68" s="42"/>
      <c r="H68" s="417"/>
      <c r="I68" s="417"/>
    </row>
    <row r="69" spans="1:9" ht="15.2" customHeight="1">
      <c r="A69" s="21"/>
      <c r="B69" s="21"/>
      <c r="C69" s="3"/>
      <c r="D69" s="434"/>
      <c r="E69" s="45"/>
      <c r="F69" s="42"/>
      <c r="G69" s="43"/>
      <c r="H69" s="418"/>
      <c r="I69" s="418"/>
    </row>
    <row r="70" spans="1:9" ht="21" customHeight="1">
      <c r="A70" s="21"/>
      <c r="B70" s="21"/>
      <c r="C70" s="4">
        <v>22</v>
      </c>
      <c r="D70" s="421" t="s">
        <v>85</v>
      </c>
      <c r="E70" s="92"/>
      <c r="F70" s="41">
        <v>1</v>
      </c>
      <c r="G70" s="42">
        <f>IF(F70=1,0,5)</f>
        <v>0</v>
      </c>
      <c r="H70" s="416">
        <v>5</v>
      </c>
      <c r="I70" s="416"/>
    </row>
    <row r="71" spans="1:9" ht="15.2" customHeight="1">
      <c r="A71" s="21"/>
      <c r="B71" s="21"/>
      <c r="C71" s="3"/>
      <c r="D71" s="434"/>
      <c r="E71" s="45"/>
      <c r="F71" s="42"/>
      <c r="G71" s="42"/>
      <c r="H71" s="417"/>
      <c r="I71" s="417"/>
    </row>
    <row r="72" spans="1:9" ht="15.2" customHeight="1">
      <c r="A72" s="21"/>
      <c r="B72" s="21"/>
      <c r="C72" s="3"/>
      <c r="D72" s="434"/>
      <c r="E72" s="45"/>
      <c r="F72" s="42"/>
      <c r="G72" s="43"/>
      <c r="H72" s="418"/>
      <c r="I72" s="418"/>
    </row>
    <row r="73" spans="1:9" ht="15.2" customHeight="1">
      <c r="A73" s="21"/>
      <c r="B73" s="21"/>
      <c r="C73" s="4">
        <v>23</v>
      </c>
      <c r="D73" s="421" t="s">
        <v>86</v>
      </c>
      <c r="E73" s="92"/>
      <c r="F73" s="41">
        <v>1</v>
      </c>
      <c r="G73" s="42">
        <f>IF(F73=1,0,10)</f>
        <v>0</v>
      </c>
      <c r="H73" s="416">
        <v>0</v>
      </c>
      <c r="I73" s="416"/>
    </row>
    <row r="74" spans="1:9" ht="15.2" customHeight="1">
      <c r="A74" s="21"/>
      <c r="B74" s="21"/>
      <c r="C74" s="3"/>
      <c r="D74" s="434"/>
      <c r="E74" s="45"/>
      <c r="F74" s="42"/>
      <c r="G74" s="42"/>
      <c r="H74" s="419"/>
      <c r="I74" s="419"/>
    </row>
    <row r="75" spans="1:9" ht="15.2" customHeight="1">
      <c r="A75" s="21"/>
      <c r="B75" s="21"/>
      <c r="C75" s="3"/>
      <c r="D75" s="434"/>
      <c r="E75" s="45"/>
      <c r="F75" s="42"/>
      <c r="G75" s="43"/>
      <c r="H75" s="420"/>
      <c r="I75" s="420"/>
    </row>
    <row r="76" spans="1:9" ht="24.2" customHeight="1">
      <c r="A76" s="21"/>
      <c r="B76" s="21"/>
      <c r="C76" s="4">
        <v>24</v>
      </c>
      <c r="D76" s="421" t="s">
        <v>262</v>
      </c>
      <c r="E76" s="92"/>
      <c r="F76" s="41">
        <v>1</v>
      </c>
      <c r="G76" s="42">
        <f>IF(F76=1,0,10)</f>
        <v>0</v>
      </c>
      <c r="H76" s="416">
        <v>0</v>
      </c>
      <c r="I76" s="416"/>
    </row>
    <row r="77" spans="1:9" ht="21" customHeight="1">
      <c r="A77" s="21"/>
      <c r="B77" s="21"/>
      <c r="C77" s="3"/>
      <c r="D77" s="434"/>
      <c r="E77" s="46"/>
      <c r="F77" s="43"/>
      <c r="G77" s="43"/>
      <c r="H77" s="418"/>
      <c r="I77" s="418"/>
    </row>
    <row r="78" spans="1:9" ht="18.95" customHeight="1">
      <c r="A78" s="21"/>
      <c r="B78" s="428" t="s">
        <v>74</v>
      </c>
      <c r="C78" s="4">
        <v>25</v>
      </c>
      <c r="D78" s="421" t="s">
        <v>139</v>
      </c>
      <c r="E78" s="45"/>
      <c r="F78" s="41">
        <v>3</v>
      </c>
      <c r="G78" s="41">
        <f>IF(F78=1,7,IF(F78=2,10,IF(F78=3,0,3)))</f>
        <v>0</v>
      </c>
      <c r="H78" s="416">
        <v>7</v>
      </c>
      <c r="I78" s="416"/>
    </row>
    <row r="79" spans="1:9" ht="17.25" customHeight="1">
      <c r="A79" s="21"/>
      <c r="B79" s="429"/>
      <c r="C79" s="3"/>
      <c r="D79" s="422"/>
      <c r="E79" s="45"/>
      <c r="F79" s="42"/>
      <c r="G79" s="42"/>
      <c r="H79" s="417"/>
      <c r="I79" s="417"/>
    </row>
    <row r="80" spans="1:9" ht="17.25" customHeight="1">
      <c r="A80" s="21"/>
      <c r="B80" s="429"/>
      <c r="C80" s="3"/>
      <c r="D80" s="422"/>
      <c r="E80" s="45"/>
      <c r="F80" s="42"/>
      <c r="G80" s="42"/>
      <c r="H80" s="417"/>
      <c r="I80" s="417"/>
    </row>
    <row r="81" spans="1:9" ht="21" customHeight="1">
      <c r="A81" s="21"/>
      <c r="B81" s="21"/>
      <c r="C81" s="5"/>
      <c r="D81" s="423"/>
      <c r="E81" s="46"/>
      <c r="F81" s="43"/>
      <c r="G81" s="43"/>
      <c r="H81" s="418"/>
      <c r="I81" s="418"/>
    </row>
    <row r="82" spans="1:9" ht="15.2" customHeight="1">
      <c r="A82" s="21"/>
      <c r="B82" s="21"/>
      <c r="C82" s="4">
        <v>26</v>
      </c>
      <c r="D82" s="421" t="s">
        <v>140</v>
      </c>
      <c r="E82" s="45"/>
      <c r="F82" s="41">
        <v>1</v>
      </c>
      <c r="G82" s="42">
        <f>IF(F82=1,0,IF(F82=2,5,10))</f>
        <v>0</v>
      </c>
      <c r="H82" s="416">
        <v>5</v>
      </c>
      <c r="I82" s="416"/>
    </row>
    <row r="83" spans="1:9" ht="15.2" customHeight="1">
      <c r="A83" s="21"/>
      <c r="B83" s="21"/>
      <c r="C83" s="3"/>
      <c r="D83" s="434"/>
      <c r="E83" s="45"/>
      <c r="F83" s="42"/>
      <c r="G83" s="42"/>
      <c r="H83" s="417"/>
      <c r="I83" s="417"/>
    </row>
    <row r="84" spans="1:9" ht="15.2" customHeight="1">
      <c r="A84" s="21"/>
      <c r="B84" s="21"/>
      <c r="C84" s="3"/>
      <c r="D84" s="434"/>
      <c r="E84" s="45"/>
      <c r="F84" s="42"/>
      <c r="G84" s="42"/>
      <c r="H84" s="417"/>
      <c r="I84" s="417"/>
    </row>
    <row r="85" spans="1:9" ht="15.2" customHeight="1">
      <c r="A85" s="21"/>
      <c r="B85" s="21"/>
      <c r="C85" s="5"/>
      <c r="D85" s="436"/>
      <c r="E85" s="46"/>
      <c r="F85" s="43"/>
      <c r="G85" s="43"/>
      <c r="H85" s="418"/>
      <c r="I85" s="418"/>
    </row>
    <row r="86" spans="1:9" ht="22.7" customHeight="1">
      <c r="A86" s="21"/>
      <c r="B86" s="21"/>
      <c r="C86" s="4">
        <v>27</v>
      </c>
      <c r="D86" s="424" t="s">
        <v>141</v>
      </c>
      <c r="E86" s="92"/>
      <c r="F86" s="41">
        <v>1</v>
      </c>
      <c r="G86" s="42">
        <f>IF(F86=1,0,IF(F86=2,5,10))</f>
        <v>0</v>
      </c>
      <c r="H86" s="416">
        <v>5</v>
      </c>
      <c r="I86" s="416"/>
    </row>
    <row r="87" spans="1:9" ht="20.25" customHeight="1">
      <c r="A87" s="21"/>
      <c r="B87" s="21"/>
      <c r="C87" s="3"/>
      <c r="D87" s="422"/>
      <c r="E87" s="45"/>
      <c r="F87" s="42"/>
      <c r="G87" s="42"/>
      <c r="H87" s="417"/>
      <c r="I87" s="417"/>
    </row>
    <row r="88" spans="1:9" ht="18" customHeight="1">
      <c r="A88" s="22"/>
      <c r="B88" s="22"/>
      <c r="C88" s="5"/>
      <c r="D88" s="423"/>
      <c r="E88" s="46"/>
      <c r="F88" s="43"/>
      <c r="G88" s="43"/>
      <c r="H88" s="418"/>
      <c r="I88" s="418"/>
    </row>
    <row r="89" spans="1:9" ht="26.25" customHeight="1">
      <c r="A89" s="23" t="s">
        <v>44</v>
      </c>
      <c r="B89" s="428" t="s">
        <v>45</v>
      </c>
      <c r="C89" s="4">
        <v>28</v>
      </c>
      <c r="D89" s="424" t="s">
        <v>87</v>
      </c>
      <c r="E89" s="45"/>
      <c r="F89" s="41">
        <v>1</v>
      </c>
      <c r="G89" s="42">
        <f>IF(F89=1,0,5)</f>
        <v>0</v>
      </c>
      <c r="H89" s="416">
        <v>5</v>
      </c>
      <c r="I89" s="416"/>
    </row>
    <row r="90" spans="1:9" ht="26.25" customHeight="1">
      <c r="A90" s="21"/>
      <c r="B90" s="429"/>
      <c r="C90" s="3"/>
      <c r="D90" s="422"/>
      <c r="E90" s="46"/>
      <c r="F90" s="42"/>
      <c r="G90" s="43"/>
      <c r="H90" s="420"/>
      <c r="I90" s="420"/>
    </row>
    <row r="91" spans="1:9" ht="15.2" customHeight="1">
      <c r="A91" s="21"/>
      <c r="B91" s="21"/>
      <c r="C91" s="4">
        <v>29</v>
      </c>
      <c r="D91" s="424" t="s">
        <v>255</v>
      </c>
      <c r="E91" s="45"/>
      <c r="F91" s="41">
        <v>1</v>
      </c>
      <c r="G91" s="42">
        <f>IF(F91=1,0,5)</f>
        <v>0</v>
      </c>
      <c r="H91" s="416">
        <v>5</v>
      </c>
      <c r="I91" s="416"/>
    </row>
    <row r="92" spans="1:9" ht="23.25" customHeight="1">
      <c r="A92" s="21"/>
      <c r="B92" s="21"/>
      <c r="C92" s="3"/>
      <c r="D92" s="422"/>
      <c r="E92" s="45"/>
      <c r="F92" s="42"/>
      <c r="G92" s="42"/>
      <c r="H92" s="419"/>
      <c r="I92" s="419"/>
    </row>
    <row r="93" spans="1:9" ht="15.2" customHeight="1">
      <c r="A93" s="21"/>
      <c r="B93" s="21"/>
      <c r="C93" s="3"/>
      <c r="D93" s="422"/>
      <c r="E93" s="46"/>
      <c r="F93" s="42"/>
      <c r="G93" s="43"/>
      <c r="H93" s="420"/>
      <c r="I93" s="420"/>
    </row>
    <row r="94" spans="1:9" ht="21" customHeight="1">
      <c r="A94" s="21"/>
      <c r="B94" s="432"/>
      <c r="C94" s="4">
        <v>30</v>
      </c>
      <c r="D94" s="424" t="s">
        <v>88</v>
      </c>
      <c r="E94" s="45"/>
      <c r="F94" s="41">
        <v>1</v>
      </c>
      <c r="G94" s="42">
        <f>IF(F94=1,0,IF(F94=2,10,20))</f>
        <v>0</v>
      </c>
      <c r="H94" s="416">
        <v>10</v>
      </c>
      <c r="I94" s="416"/>
    </row>
    <row r="95" spans="1:9" ht="15.2" customHeight="1">
      <c r="A95" s="21"/>
      <c r="B95" s="433"/>
      <c r="C95" s="3"/>
      <c r="D95" s="422"/>
      <c r="E95" s="45"/>
      <c r="F95" s="42"/>
      <c r="G95" s="42"/>
      <c r="H95" s="419"/>
      <c r="I95" s="419"/>
    </row>
    <row r="96" spans="1:9" ht="20.25" customHeight="1">
      <c r="A96" s="21"/>
      <c r="B96" s="433"/>
      <c r="C96" s="3"/>
      <c r="D96" s="422"/>
      <c r="E96" s="46"/>
      <c r="F96" s="42"/>
      <c r="G96" s="43"/>
      <c r="H96" s="420"/>
      <c r="I96" s="420"/>
    </row>
    <row r="97" spans="1:9" ht="21" customHeight="1">
      <c r="A97" s="21"/>
      <c r="B97" s="431"/>
      <c r="C97" s="4">
        <v>31</v>
      </c>
      <c r="D97" s="424" t="s">
        <v>256</v>
      </c>
      <c r="E97" s="45"/>
      <c r="F97" s="41">
        <v>3</v>
      </c>
      <c r="G97" s="42">
        <f>IF(F97=1,7,IF(F97=2,10,IF(F97=3,0,3)))</f>
        <v>0</v>
      </c>
      <c r="H97" s="416">
        <v>7</v>
      </c>
      <c r="I97" s="416"/>
    </row>
    <row r="98" spans="1:9" ht="18.95" customHeight="1">
      <c r="A98" s="21"/>
      <c r="B98" s="429"/>
      <c r="C98" s="3"/>
      <c r="D98" s="422"/>
      <c r="E98" s="45"/>
      <c r="F98" s="42"/>
      <c r="G98" s="42"/>
      <c r="H98" s="417"/>
      <c r="I98" s="417"/>
    </row>
    <row r="99" spans="1:9" ht="18.95" customHeight="1">
      <c r="A99" s="21"/>
      <c r="B99" s="429"/>
      <c r="C99" s="3"/>
      <c r="D99" s="422"/>
      <c r="E99" s="45"/>
      <c r="F99" s="42"/>
      <c r="G99" s="42"/>
      <c r="H99" s="417"/>
      <c r="I99" s="417"/>
    </row>
    <row r="100" spans="1:9" ht="15.2" customHeight="1">
      <c r="A100" s="21"/>
      <c r="B100" s="21"/>
      <c r="C100" s="5"/>
      <c r="D100" s="423"/>
      <c r="E100" s="46"/>
      <c r="F100" s="43"/>
      <c r="G100" s="43"/>
      <c r="H100" s="418"/>
      <c r="I100" s="418"/>
    </row>
    <row r="101" spans="1:9" ht="15.2" customHeight="1">
      <c r="A101" s="21"/>
      <c r="B101" s="21"/>
      <c r="C101" s="4">
        <v>32</v>
      </c>
      <c r="D101" s="421" t="s">
        <v>142</v>
      </c>
      <c r="E101" s="45"/>
      <c r="F101" s="41">
        <v>1</v>
      </c>
      <c r="G101" s="42">
        <f>IF(F101=1,0,IF(F101=2,5,10))</f>
        <v>0</v>
      </c>
      <c r="H101" s="416">
        <v>5</v>
      </c>
      <c r="I101" s="416"/>
    </row>
    <row r="102" spans="1:9" ht="15.2" customHeight="1">
      <c r="A102" s="21"/>
      <c r="B102" s="21"/>
      <c r="C102" s="3"/>
      <c r="D102" s="434"/>
      <c r="E102" s="45"/>
      <c r="F102" s="42"/>
      <c r="G102" s="42"/>
      <c r="H102" s="417"/>
      <c r="I102" s="417"/>
    </row>
    <row r="103" spans="1:9" ht="15.2" customHeight="1">
      <c r="A103" s="21"/>
      <c r="B103" s="21"/>
      <c r="C103" s="3"/>
      <c r="D103" s="434"/>
      <c r="E103" s="45"/>
      <c r="F103" s="42"/>
      <c r="G103" s="42"/>
      <c r="H103" s="417"/>
      <c r="I103" s="417"/>
    </row>
    <row r="104" spans="1:9" ht="15.2" customHeight="1">
      <c r="A104" s="21"/>
      <c r="B104" s="21"/>
      <c r="C104" s="5"/>
      <c r="D104" s="436"/>
      <c r="E104" s="46"/>
      <c r="F104" s="43"/>
      <c r="G104" s="43"/>
      <c r="H104" s="418"/>
      <c r="I104" s="418"/>
    </row>
    <row r="105" spans="1:9" ht="23.25" customHeight="1">
      <c r="A105" s="21"/>
      <c r="B105" s="21"/>
      <c r="C105" s="4">
        <v>33</v>
      </c>
      <c r="D105" s="424" t="s">
        <v>143</v>
      </c>
      <c r="E105" s="92"/>
      <c r="F105" s="41">
        <v>1</v>
      </c>
      <c r="G105" s="42">
        <f>IF(F105=1,0,IF(F105=2,5,10))</f>
        <v>0</v>
      </c>
      <c r="H105" s="416">
        <v>5</v>
      </c>
      <c r="I105" s="416"/>
    </row>
    <row r="106" spans="1:9" ht="23.25" customHeight="1">
      <c r="A106" s="21"/>
      <c r="B106" s="21"/>
      <c r="C106" s="3"/>
      <c r="D106" s="422"/>
      <c r="E106" s="45"/>
      <c r="F106" s="42"/>
      <c r="G106" s="42"/>
      <c r="H106" s="417"/>
      <c r="I106" s="417"/>
    </row>
    <row r="107" spans="1:9" ht="23.25" customHeight="1">
      <c r="A107" s="21"/>
      <c r="B107" s="21"/>
      <c r="C107" s="3"/>
      <c r="D107" s="422"/>
      <c r="E107" s="46"/>
      <c r="F107" s="42"/>
      <c r="G107" s="43"/>
      <c r="H107" s="418"/>
      <c r="I107" s="418"/>
    </row>
    <row r="108" spans="1:9" ht="23.25" customHeight="1">
      <c r="A108" s="21"/>
      <c r="B108" s="21"/>
      <c r="C108" s="4">
        <v>34</v>
      </c>
      <c r="D108" s="424" t="s">
        <v>89</v>
      </c>
      <c r="E108" s="45"/>
      <c r="F108" s="41">
        <v>1</v>
      </c>
      <c r="G108" s="42">
        <f>IF(F108=1,0,IF(F108=2,5,10))</f>
        <v>0</v>
      </c>
      <c r="H108" s="416">
        <v>5</v>
      </c>
      <c r="I108" s="416"/>
    </row>
    <row r="109" spans="1:9" ht="23.25" customHeight="1">
      <c r="A109" s="21"/>
      <c r="B109" s="21"/>
      <c r="C109" s="3"/>
      <c r="D109" s="422"/>
      <c r="E109" s="45"/>
      <c r="F109" s="42"/>
      <c r="G109" s="42"/>
      <c r="H109" s="417"/>
      <c r="I109" s="417"/>
    </row>
    <row r="110" spans="1:9" ht="23.25" customHeight="1">
      <c r="A110" s="21"/>
      <c r="B110" s="21"/>
      <c r="C110" s="5"/>
      <c r="D110" s="423"/>
      <c r="E110" s="46"/>
      <c r="F110" s="43"/>
      <c r="G110" s="43"/>
      <c r="H110" s="418"/>
      <c r="I110" s="418"/>
    </row>
    <row r="111" spans="1:9" ht="23.25" customHeight="1">
      <c r="A111" s="21"/>
      <c r="B111" s="21"/>
      <c r="C111" s="41">
        <v>35</v>
      </c>
      <c r="D111" s="421" t="s">
        <v>325</v>
      </c>
      <c r="E111" s="45"/>
      <c r="F111" s="41">
        <v>1</v>
      </c>
      <c r="G111" s="42">
        <f>IF(F111=1,0,IF(F111=2,5,10))</f>
        <v>0</v>
      </c>
      <c r="H111" s="416">
        <v>5</v>
      </c>
      <c r="I111" s="416"/>
    </row>
    <row r="112" spans="1:9" ht="23.25" customHeight="1">
      <c r="A112" s="21"/>
      <c r="B112" s="21"/>
      <c r="C112" s="42"/>
      <c r="D112" s="422"/>
      <c r="E112" s="45"/>
      <c r="F112" s="42"/>
      <c r="G112" s="42"/>
      <c r="H112" s="417"/>
      <c r="I112" s="417"/>
    </row>
    <row r="113" spans="1:9" ht="23.25" customHeight="1">
      <c r="A113" s="22"/>
      <c r="B113" s="22"/>
      <c r="C113" s="43"/>
      <c r="D113" s="423"/>
      <c r="E113" s="46"/>
      <c r="F113" s="43"/>
      <c r="G113" s="43"/>
      <c r="H113" s="418"/>
      <c r="I113" s="418"/>
    </row>
    <row r="114" spans="1:9">
      <c r="E114" s="152" t="s">
        <v>240</v>
      </c>
      <c r="G114" s="171">
        <f>SUM(G4:G113)</f>
        <v>0</v>
      </c>
      <c r="H114" s="171">
        <f>SUM(H4:H108)</f>
        <v>185</v>
      </c>
      <c r="I114" s="87"/>
    </row>
    <row r="115" spans="1:9">
      <c r="E115" s="12" t="s">
        <v>241</v>
      </c>
      <c r="G115" s="1">
        <v>320</v>
      </c>
      <c r="H115" s="87"/>
      <c r="I115" s="87"/>
    </row>
    <row r="116" spans="1:9">
      <c r="H116" s="87"/>
      <c r="I116" s="87"/>
    </row>
    <row r="117" spans="1:9">
      <c r="H117" s="87"/>
      <c r="I117" s="87"/>
    </row>
    <row r="118" spans="1:9">
      <c r="H118" s="87"/>
      <c r="I118" s="87"/>
    </row>
    <row r="119" spans="1:9">
      <c r="H119" s="87"/>
      <c r="I119" s="87"/>
    </row>
    <row r="120" spans="1:9">
      <c r="H120" s="87"/>
      <c r="I120" s="87"/>
    </row>
    <row r="121" spans="1:9">
      <c r="H121" s="87"/>
      <c r="I121" s="87"/>
    </row>
    <row r="122" spans="1:9">
      <c r="H122" s="87"/>
      <c r="I122" s="87"/>
    </row>
    <row r="123" spans="1:9">
      <c r="H123" s="87"/>
      <c r="I123" s="87"/>
    </row>
    <row r="124" spans="1:9">
      <c r="H124" s="87"/>
      <c r="I124" s="87"/>
    </row>
    <row r="125" spans="1:9">
      <c r="H125" s="87"/>
      <c r="I125" s="87"/>
    </row>
    <row r="126" spans="1:9">
      <c r="H126" s="87"/>
      <c r="I126" s="87"/>
    </row>
    <row r="127" spans="1:9">
      <c r="H127" s="87"/>
      <c r="I127" s="87"/>
    </row>
    <row r="128" spans="1:9">
      <c r="H128" s="87"/>
      <c r="I128" s="87"/>
    </row>
    <row r="129" spans="8:9">
      <c r="H129" s="87"/>
      <c r="I129" s="87"/>
    </row>
    <row r="130" spans="8:9">
      <c r="H130" s="87"/>
      <c r="I130" s="87"/>
    </row>
    <row r="131" spans="8:9">
      <c r="H131" s="87"/>
      <c r="I131" s="87"/>
    </row>
    <row r="132" spans="8:9">
      <c r="H132" s="87"/>
      <c r="I132" s="87"/>
    </row>
    <row r="133" spans="8:9">
      <c r="H133" s="87"/>
      <c r="I133" s="87"/>
    </row>
    <row r="134" spans="8:9">
      <c r="H134" s="87"/>
      <c r="I134" s="87"/>
    </row>
    <row r="135" spans="8:9">
      <c r="H135" s="87"/>
      <c r="I135" s="87"/>
    </row>
    <row r="136" spans="8:9">
      <c r="H136" s="87"/>
      <c r="I136" s="87"/>
    </row>
    <row r="137" spans="8:9">
      <c r="H137" s="87"/>
      <c r="I137" s="87"/>
    </row>
    <row r="138" spans="8:9">
      <c r="H138" s="87"/>
      <c r="I138" s="87"/>
    </row>
    <row r="139" spans="8:9">
      <c r="H139" s="87"/>
      <c r="I139" s="87"/>
    </row>
    <row r="140" spans="8:9">
      <c r="H140" s="87"/>
      <c r="I140" s="87"/>
    </row>
    <row r="141" spans="8:9">
      <c r="H141" s="87"/>
      <c r="I141" s="87"/>
    </row>
    <row r="142" spans="8:9">
      <c r="H142" s="87"/>
      <c r="I142" s="87"/>
    </row>
    <row r="143" spans="8:9">
      <c r="H143" s="87"/>
      <c r="I143" s="87"/>
    </row>
    <row r="144" spans="8:9">
      <c r="H144" s="87"/>
      <c r="I144" s="87"/>
    </row>
    <row r="145" spans="8:9">
      <c r="H145" s="87"/>
      <c r="I145" s="87"/>
    </row>
    <row r="146" spans="8:9">
      <c r="H146" s="87"/>
      <c r="I146" s="87"/>
    </row>
    <row r="147" spans="8:9">
      <c r="H147" s="87"/>
      <c r="I147" s="87"/>
    </row>
    <row r="148" spans="8:9">
      <c r="H148" s="87"/>
      <c r="I148" s="87"/>
    </row>
    <row r="149" spans="8:9">
      <c r="H149" s="87"/>
      <c r="I149" s="87"/>
    </row>
    <row r="150" spans="8:9">
      <c r="H150" s="87"/>
      <c r="I150" s="87"/>
    </row>
    <row r="151" spans="8:9">
      <c r="H151" s="87"/>
      <c r="I151" s="87"/>
    </row>
    <row r="152" spans="8:9">
      <c r="H152" s="87"/>
      <c r="I152" s="87"/>
    </row>
    <row r="153" spans="8:9">
      <c r="H153" s="87"/>
      <c r="I153" s="87"/>
    </row>
    <row r="154" spans="8:9">
      <c r="H154" s="87"/>
      <c r="I154" s="87"/>
    </row>
    <row r="155" spans="8:9">
      <c r="H155" s="87"/>
      <c r="I155" s="87"/>
    </row>
    <row r="156" spans="8:9">
      <c r="H156" s="87"/>
      <c r="I156" s="87"/>
    </row>
    <row r="157" spans="8:9">
      <c r="H157" s="87"/>
      <c r="I157" s="87"/>
    </row>
    <row r="158" spans="8:9">
      <c r="H158" s="87"/>
      <c r="I158" s="87"/>
    </row>
    <row r="159" spans="8:9">
      <c r="H159" s="87"/>
      <c r="I159" s="87"/>
    </row>
    <row r="160" spans="8:9">
      <c r="H160" s="87"/>
      <c r="I160" s="87"/>
    </row>
    <row r="161" spans="8:9">
      <c r="H161" s="87"/>
      <c r="I161" s="87"/>
    </row>
    <row r="162" spans="8:9">
      <c r="H162" s="87"/>
      <c r="I162" s="87"/>
    </row>
    <row r="163" spans="8:9">
      <c r="H163" s="87"/>
      <c r="I163" s="87"/>
    </row>
    <row r="164" spans="8:9">
      <c r="H164" s="87"/>
      <c r="I164" s="87"/>
    </row>
    <row r="165" spans="8:9">
      <c r="H165" s="87"/>
      <c r="I165" s="87"/>
    </row>
    <row r="166" spans="8:9">
      <c r="H166" s="87"/>
      <c r="I166" s="87"/>
    </row>
    <row r="167" spans="8:9">
      <c r="H167" s="87"/>
      <c r="I167" s="87"/>
    </row>
    <row r="168" spans="8:9">
      <c r="H168" s="87"/>
      <c r="I168" s="87"/>
    </row>
    <row r="169" spans="8:9">
      <c r="H169" s="87"/>
      <c r="I169" s="87"/>
    </row>
    <row r="170" spans="8:9">
      <c r="H170" s="87"/>
      <c r="I170" s="87"/>
    </row>
    <row r="171" spans="8:9">
      <c r="H171" s="87"/>
      <c r="I171" s="87"/>
    </row>
    <row r="172" spans="8:9">
      <c r="H172" s="87"/>
      <c r="I172" s="87"/>
    </row>
    <row r="173" spans="8:9">
      <c r="H173" s="87"/>
      <c r="I173" s="87"/>
    </row>
    <row r="174" spans="8:9">
      <c r="H174" s="87"/>
      <c r="I174" s="87"/>
    </row>
    <row r="175" spans="8:9">
      <c r="H175" s="87"/>
      <c r="I175" s="87"/>
    </row>
    <row r="176" spans="8:9">
      <c r="H176" s="87"/>
      <c r="I176" s="87"/>
    </row>
    <row r="177" spans="8:9">
      <c r="H177" s="87"/>
      <c r="I177" s="87"/>
    </row>
    <row r="178" spans="8:9">
      <c r="H178" s="87"/>
      <c r="I178" s="87"/>
    </row>
    <row r="179" spans="8:9">
      <c r="H179" s="87"/>
      <c r="I179" s="87"/>
    </row>
    <row r="180" spans="8:9">
      <c r="H180" s="87"/>
      <c r="I180" s="87"/>
    </row>
    <row r="181" spans="8:9">
      <c r="H181" s="87"/>
      <c r="I181" s="87"/>
    </row>
    <row r="182" spans="8:9">
      <c r="H182" s="87"/>
      <c r="I182" s="87"/>
    </row>
    <row r="183" spans="8:9">
      <c r="H183" s="87"/>
      <c r="I183" s="87"/>
    </row>
    <row r="184" spans="8:9">
      <c r="H184" s="87"/>
      <c r="I184" s="87"/>
    </row>
    <row r="185" spans="8:9">
      <c r="H185" s="87"/>
      <c r="I185" s="87"/>
    </row>
    <row r="186" spans="8:9">
      <c r="H186" s="87"/>
      <c r="I186" s="87"/>
    </row>
    <row r="187" spans="8:9">
      <c r="H187" s="87"/>
      <c r="I187" s="87"/>
    </row>
    <row r="188" spans="8:9">
      <c r="H188" s="87"/>
      <c r="I188" s="87"/>
    </row>
    <row r="189" spans="8:9">
      <c r="H189" s="87"/>
      <c r="I189" s="87"/>
    </row>
    <row r="190" spans="8:9">
      <c r="H190" s="87"/>
      <c r="I190" s="87"/>
    </row>
    <row r="191" spans="8:9">
      <c r="H191" s="87"/>
      <c r="I191" s="87"/>
    </row>
    <row r="192" spans="8:9">
      <c r="H192" s="87"/>
      <c r="I192" s="87"/>
    </row>
    <row r="193" spans="8:9">
      <c r="H193" s="87"/>
      <c r="I193" s="87"/>
    </row>
    <row r="194" spans="8:9">
      <c r="H194" s="87"/>
      <c r="I194" s="87"/>
    </row>
    <row r="195" spans="8:9">
      <c r="H195" s="87"/>
      <c r="I195" s="87"/>
    </row>
    <row r="196" spans="8:9">
      <c r="H196" s="87"/>
      <c r="I196" s="87"/>
    </row>
    <row r="197" spans="8:9">
      <c r="H197" s="87"/>
      <c r="I197" s="87"/>
    </row>
    <row r="198" spans="8:9">
      <c r="H198" s="87"/>
      <c r="I198" s="87"/>
    </row>
    <row r="199" spans="8:9">
      <c r="H199" s="87"/>
      <c r="I199" s="87"/>
    </row>
    <row r="200" spans="8:9">
      <c r="H200" s="87"/>
      <c r="I200" s="87"/>
    </row>
    <row r="201" spans="8:9">
      <c r="H201" s="87"/>
      <c r="I201" s="87"/>
    </row>
    <row r="202" spans="8:9">
      <c r="H202" s="87"/>
      <c r="I202" s="87"/>
    </row>
    <row r="203" spans="8:9">
      <c r="H203" s="87"/>
      <c r="I203" s="87"/>
    </row>
    <row r="204" spans="8:9">
      <c r="H204" s="87"/>
      <c r="I204" s="87"/>
    </row>
    <row r="205" spans="8:9">
      <c r="H205" s="87"/>
      <c r="I205" s="87"/>
    </row>
    <row r="206" spans="8:9">
      <c r="H206" s="87"/>
      <c r="I206" s="87"/>
    </row>
    <row r="207" spans="8:9">
      <c r="H207" s="87"/>
      <c r="I207" s="87"/>
    </row>
    <row r="208" spans="8:9">
      <c r="H208" s="87"/>
      <c r="I208" s="87"/>
    </row>
    <row r="209" spans="8:9">
      <c r="H209" s="87"/>
      <c r="I209" s="87"/>
    </row>
    <row r="210" spans="8:9">
      <c r="H210" s="87"/>
      <c r="I210" s="87"/>
    </row>
    <row r="211" spans="8:9">
      <c r="H211" s="87"/>
      <c r="I211" s="87"/>
    </row>
    <row r="212" spans="8:9">
      <c r="H212" s="87"/>
      <c r="I212" s="87"/>
    </row>
    <row r="213" spans="8:9">
      <c r="H213" s="87"/>
      <c r="I213" s="87"/>
    </row>
    <row r="214" spans="8:9">
      <c r="H214" s="87"/>
      <c r="I214" s="87"/>
    </row>
    <row r="215" spans="8:9">
      <c r="H215" s="87"/>
      <c r="I215" s="87"/>
    </row>
    <row r="216" spans="8:9">
      <c r="H216" s="87"/>
      <c r="I216" s="87"/>
    </row>
    <row r="217" spans="8:9">
      <c r="H217" s="87"/>
      <c r="I217" s="87"/>
    </row>
    <row r="218" spans="8:9">
      <c r="H218" s="87"/>
      <c r="I218" s="87"/>
    </row>
    <row r="219" spans="8:9">
      <c r="H219" s="87"/>
      <c r="I219" s="87"/>
    </row>
    <row r="220" spans="8:9">
      <c r="H220" s="87"/>
      <c r="I220" s="87"/>
    </row>
    <row r="221" spans="8:9">
      <c r="H221" s="87"/>
      <c r="I221" s="87"/>
    </row>
    <row r="222" spans="8:9">
      <c r="H222" s="87"/>
      <c r="I222" s="87"/>
    </row>
    <row r="223" spans="8:9">
      <c r="H223" s="87"/>
      <c r="I223" s="87"/>
    </row>
    <row r="224" spans="8:9">
      <c r="H224" s="87"/>
      <c r="I224" s="87"/>
    </row>
    <row r="225" spans="8:9">
      <c r="H225" s="87"/>
      <c r="I225" s="87"/>
    </row>
    <row r="226" spans="8:9">
      <c r="H226" s="87"/>
      <c r="I226" s="87"/>
    </row>
    <row r="227" spans="8:9">
      <c r="H227" s="87"/>
      <c r="I227" s="87"/>
    </row>
    <row r="228" spans="8:9">
      <c r="H228" s="87"/>
      <c r="I228" s="87"/>
    </row>
    <row r="229" spans="8:9">
      <c r="H229" s="87"/>
      <c r="I229" s="87"/>
    </row>
    <row r="230" spans="8:9">
      <c r="H230" s="87"/>
      <c r="I230" s="87"/>
    </row>
    <row r="231" spans="8:9">
      <c r="H231" s="87"/>
      <c r="I231" s="87"/>
    </row>
    <row r="232" spans="8:9">
      <c r="H232" s="87"/>
      <c r="I232" s="87"/>
    </row>
    <row r="233" spans="8:9">
      <c r="H233" s="87"/>
      <c r="I233" s="87"/>
    </row>
    <row r="234" spans="8:9">
      <c r="H234" s="87"/>
      <c r="I234" s="87"/>
    </row>
    <row r="235" spans="8:9">
      <c r="H235" s="87"/>
      <c r="I235" s="87"/>
    </row>
    <row r="236" spans="8:9">
      <c r="H236" s="87"/>
      <c r="I236" s="87"/>
    </row>
    <row r="237" spans="8:9">
      <c r="H237" s="87"/>
      <c r="I237" s="87"/>
    </row>
    <row r="238" spans="8:9">
      <c r="H238" s="87"/>
      <c r="I238" s="87"/>
    </row>
    <row r="239" spans="8:9">
      <c r="H239" s="87"/>
      <c r="I239" s="87"/>
    </row>
    <row r="240" spans="8:9">
      <c r="H240" s="87"/>
      <c r="I240" s="87"/>
    </row>
    <row r="241" spans="8:9">
      <c r="H241" s="87"/>
      <c r="I241" s="87"/>
    </row>
    <row r="242" spans="8:9">
      <c r="H242" s="87"/>
      <c r="I242" s="87"/>
    </row>
    <row r="243" spans="8:9">
      <c r="H243" s="87"/>
      <c r="I243" s="87"/>
    </row>
    <row r="244" spans="8:9">
      <c r="H244" s="87"/>
      <c r="I244" s="87"/>
    </row>
    <row r="245" spans="8:9">
      <c r="H245" s="87"/>
      <c r="I245" s="87"/>
    </row>
    <row r="246" spans="8:9">
      <c r="H246" s="87"/>
      <c r="I246" s="87"/>
    </row>
    <row r="247" spans="8:9">
      <c r="H247" s="87"/>
      <c r="I247" s="87"/>
    </row>
    <row r="248" spans="8:9">
      <c r="H248" s="87"/>
      <c r="I248" s="87"/>
    </row>
    <row r="249" spans="8:9">
      <c r="H249" s="87"/>
      <c r="I249" s="87"/>
    </row>
    <row r="250" spans="8:9">
      <c r="H250" s="87"/>
      <c r="I250" s="87"/>
    </row>
    <row r="251" spans="8:9">
      <c r="H251" s="87"/>
      <c r="I251" s="87"/>
    </row>
    <row r="252" spans="8:9">
      <c r="H252" s="87"/>
      <c r="I252" s="87"/>
    </row>
    <row r="253" spans="8:9">
      <c r="H253" s="87"/>
      <c r="I253" s="87"/>
    </row>
    <row r="254" spans="8:9">
      <c r="H254" s="87"/>
      <c r="I254" s="87"/>
    </row>
    <row r="255" spans="8:9">
      <c r="H255" s="87"/>
      <c r="I255" s="87"/>
    </row>
    <row r="256" spans="8:9">
      <c r="H256" s="87"/>
      <c r="I256" s="87"/>
    </row>
    <row r="257" spans="8:9">
      <c r="H257" s="87"/>
      <c r="I257" s="87"/>
    </row>
    <row r="258" spans="8:9">
      <c r="H258" s="87"/>
      <c r="I258" s="87"/>
    </row>
    <row r="259" spans="8:9">
      <c r="H259" s="87"/>
      <c r="I259" s="87"/>
    </row>
    <row r="260" spans="8:9">
      <c r="H260" s="87"/>
      <c r="I260" s="87"/>
    </row>
    <row r="261" spans="8:9">
      <c r="H261" s="87"/>
      <c r="I261" s="87"/>
    </row>
    <row r="262" spans="8:9">
      <c r="H262" s="87"/>
      <c r="I262" s="87"/>
    </row>
    <row r="263" spans="8:9">
      <c r="H263" s="87"/>
      <c r="I263" s="87"/>
    </row>
    <row r="264" spans="8:9">
      <c r="H264" s="87"/>
      <c r="I264" s="87"/>
    </row>
    <row r="265" spans="8:9">
      <c r="H265" s="87"/>
      <c r="I265" s="87"/>
    </row>
    <row r="266" spans="8:9">
      <c r="H266" s="87"/>
      <c r="I266" s="87"/>
    </row>
    <row r="267" spans="8:9">
      <c r="H267" s="87"/>
      <c r="I267" s="87"/>
    </row>
    <row r="268" spans="8:9">
      <c r="H268" s="87"/>
      <c r="I268" s="87"/>
    </row>
    <row r="269" spans="8:9">
      <c r="H269" s="87"/>
      <c r="I269" s="87"/>
    </row>
    <row r="270" spans="8:9">
      <c r="H270" s="87"/>
      <c r="I270" s="87"/>
    </row>
    <row r="271" spans="8:9">
      <c r="H271" s="87"/>
      <c r="I271" s="87"/>
    </row>
    <row r="272" spans="8:9">
      <c r="H272" s="87"/>
      <c r="I272" s="87"/>
    </row>
    <row r="273" spans="8:9">
      <c r="H273" s="87"/>
      <c r="I273" s="87"/>
    </row>
    <row r="274" spans="8:9">
      <c r="H274" s="87"/>
      <c r="I274" s="87"/>
    </row>
    <row r="275" spans="8:9">
      <c r="H275" s="87"/>
      <c r="I275" s="87"/>
    </row>
    <row r="276" spans="8:9">
      <c r="H276" s="87"/>
      <c r="I276" s="87"/>
    </row>
    <row r="277" spans="8:9">
      <c r="H277" s="87"/>
      <c r="I277" s="87"/>
    </row>
    <row r="278" spans="8:9">
      <c r="H278" s="87"/>
      <c r="I278" s="87"/>
    </row>
    <row r="279" spans="8:9">
      <c r="H279" s="87"/>
      <c r="I279" s="87"/>
    </row>
    <row r="280" spans="8:9">
      <c r="H280" s="87"/>
      <c r="I280" s="87"/>
    </row>
    <row r="281" spans="8:9">
      <c r="H281" s="87"/>
      <c r="I281" s="87"/>
    </row>
    <row r="282" spans="8:9">
      <c r="H282" s="87"/>
      <c r="I282" s="87"/>
    </row>
    <row r="283" spans="8:9">
      <c r="H283" s="87"/>
      <c r="I283" s="87"/>
    </row>
    <row r="284" spans="8:9">
      <c r="H284" s="87"/>
      <c r="I284" s="87"/>
    </row>
    <row r="285" spans="8:9">
      <c r="H285" s="87"/>
      <c r="I285" s="87"/>
    </row>
    <row r="286" spans="8:9">
      <c r="H286" s="87"/>
      <c r="I286" s="87"/>
    </row>
    <row r="287" spans="8:9">
      <c r="H287" s="87"/>
      <c r="I287" s="87"/>
    </row>
    <row r="288" spans="8:9">
      <c r="H288" s="87"/>
      <c r="I288" s="87"/>
    </row>
    <row r="289" spans="8:9">
      <c r="H289" s="87"/>
      <c r="I289" s="87"/>
    </row>
    <row r="290" spans="8:9">
      <c r="H290" s="87"/>
      <c r="I290" s="87"/>
    </row>
    <row r="291" spans="8:9">
      <c r="H291" s="87"/>
      <c r="I291" s="87"/>
    </row>
    <row r="292" spans="8:9">
      <c r="H292" s="87"/>
      <c r="I292" s="87"/>
    </row>
    <row r="293" spans="8:9">
      <c r="H293" s="87"/>
      <c r="I293" s="87"/>
    </row>
    <row r="294" spans="8:9">
      <c r="H294" s="87"/>
      <c r="I294" s="87"/>
    </row>
    <row r="295" spans="8:9">
      <c r="H295" s="87"/>
      <c r="I295" s="87"/>
    </row>
    <row r="296" spans="8:9">
      <c r="H296" s="87"/>
      <c r="I296" s="87"/>
    </row>
    <row r="297" spans="8:9">
      <c r="H297" s="87"/>
      <c r="I297" s="87"/>
    </row>
    <row r="298" spans="8:9">
      <c r="H298" s="87"/>
      <c r="I298" s="87"/>
    </row>
    <row r="299" spans="8:9">
      <c r="H299" s="87"/>
      <c r="I299" s="87"/>
    </row>
    <row r="300" spans="8:9">
      <c r="H300" s="87"/>
      <c r="I300" s="87"/>
    </row>
    <row r="301" spans="8:9">
      <c r="H301" s="87"/>
      <c r="I301" s="87"/>
    </row>
    <row r="302" spans="8:9">
      <c r="H302" s="87"/>
      <c r="I302" s="87"/>
    </row>
    <row r="303" spans="8:9">
      <c r="H303" s="87"/>
      <c r="I303" s="87"/>
    </row>
    <row r="304" spans="8:9">
      <c r="H304" s="87"/>
      <c r="I304" s="87"/>
    </row>
    <row r="305" spans="8:9">
      <c r="H305" s="87"/>
      <c r="I305" s="87"/>
    </row>
    <row r="306" spans="8:9">
      <c r="H306" s="87"/>
      <c r="I306" s="87"/>
    </row>
    <row r="307" spans="8:9">
      <c r="H307" s="87"/>
      <c r="I307" s="87"/>
    </row>
    <row r="308" spans="8:9">
      <c r="H308" s="87"/>
      <c r="I308" s="87"/>
    </row>
    <row r="309" spans="8:9">
      <c r="H309" s="87"/>
      <c r="I309" s="87"/>
    </row>
    <row r="310" spans="8:9">
      <c r="H310" s="87"/>
      <c r="I310" s="87"/>
    </row>
    <row r="311" spans="8:9">
      <c r="H311" s="87"/>
      <c r="I311" s="87"/>
    </row>
    <row r="312" spans="8:9">
      <c r="H312" s="87"/>
      <c r="I312" s="87"/>
    </row>
    <row r="313" spans="8:9">
      <c r="H313" s="87"/>
      <c r="I313" s="87"/>
    </row>
    <row r="314" spans="8:9">
      <c r="H314" s="87"/>
      <c r="I314" s="87"/>
    </row>
    <row r="315" spans="8:9">
      <c r="H315" s="87"/>
      <c r="I315" s="87"/>
    </row>
    <row r="316" spans="8:9">
      <c r="H316" s="87"/>
      <c r="I316" s="87"/>
    </row>
    <row r="317" spans="8:9">
      <c r="H317" s="87"/>
      <c r="I317" s="87"/>
    </row>
    <row r="318" spans="8:9">
      <c r="H318" s="87"/>
      <c r="I318" s="87"/>
    </row>
    <row r="319" spans="8:9">
      <c r="H319" s="87"/>
      <c r="I319" s="87"/>
    </row>
    <row r="320" spans="8:9">
      <c r="H320" s="87"/>
      <c r="I320" s="87"/>
    </row>
    <row r="321" spans="8:9">
      <c r="H321" s="87"/>
      <c r="I321" s="87"/>
    </row>
    <row r="322" spans="8:9">
      <c r="H322" s="87"/>
      <c r="I322" s="87"/>
    </row>
    <row r="323" spans="8:9">
      <c r="H323" s="87"/>
      <c r="I323" s="87"/>
    </row>
    <row r="324" spans="8:9">
      <c r="H324" s="87"/>
      <c r="I324" s="87"/>
    </row>
    <row r="325" spans="8:9">
      <c r="H325" s="87"/>
      <c r="I325" s="87"/>
    </row>
    <row r="326" spans="8:9">
      <c r="H326" s="87"/>
      <c r="I326" s="87"/>
    </row>
    <row r="327" spans="8:9">
      <c r="H327" s="87"/>
      <c r="I327" s="87"/>
    </row>
    <row r="328" spans="8:9">
      <c r="H328" s="87"/>
      <c r="I328" s="87"/>
    </row>
    <row r="329" spans="8:9">
      <c r="H329" s="87"/>
      <c r="I329" s="87"/>
    </row>
    <row r="330" spans="8:9">
      <c r="H330" s="87"/>
      <c r="I330" s="87"/>
    </row>
    <row r="331" spans="8:9">
      <c r="H331" s="87"/>
      <c r="I331" s="87"/>
    </row>
    <row r="332" spans="8:9">
      <c r="H332" s="87"/>
      <c r="I332" s="87"/>
    </row>
    <row r="333" spans="8:9">
      <c r="H333" s="87"/>
      <c r="I333" s="87"/>
    </row>
    <row r="334" spans="8:9">
      <c r="H334" s="87"/>
      <c r="I334" s="87"/>
    </row>
    <row r="335" spans="8:9">
      <c r="H335" s="87"/>
      <c r="I335" s="87"/>
    </row>
    <row r="336" spans="8:9">
      <c r="H336" s="87"/>
      <c r="I336" s="87"/>
    </row>
    <row r="337" spans="8:9">
      <c r="H337" s="87"/>
      <c r="I337" s="87"/>
    </row>
    <row r="338" spans="8:9">
      <c r="H338" s="87"/>
      <c r="I338" s="87"/>
    </row>
    <row r="339" spans="8:9">
      <c r="H339" s="87"/>
      <c r="I339" s="87"/>
    </row>
    <row r="340" spans="8:9">
      <c r="H340" s="87"/>
      <c r="I340" s="87"/>
    </row>
    <row r="341" spans="8:9">
      <c r="H341" s="87"/>
      <c r="I341" s="87"/>
    </row>
    <row r="342" spans="8:9">
      <c r="H342" s="87"/>
      <c r="I342" s="87"/>
    </row>
    <row r="343" spans="8:9">
      <c r="H343" s="87"/>
      <c r="I343" s="87"/>
    </row>
    <row r="344" spans="8:9">
      <c r="H344" s="87"/>
      <c r="I344" s="87"/>
    </row>
    <row r="345" spans="8:9">
      <c r="H345" s="87"/>
      <c r="I345" s="87"/>
    </row>
    <row r="346" spans="8:9">
      <c r="H346" s="87"/>
      <c r="I346" s="87"/>
    </row>
    <row r="347" spans="8:9">
      <c r="H347" s="87"/>
      <c r="I347" s="87"/>
    </row>
    <row r="348" spans="8:9">
      <c r="H348" s="87"/>
      <c r="I348" s="87"/>
    </row>
    <row r="349" spans="8:9">
      <c r="H349" s="87"/>
      <c r="I349" s="87"/>
    </row>
    <row r="350" spans="8:9">
      <c r="H350" s="87"/>
      <c r="I350" s="87"/>
    </row>
    <row r="351" spans="8:9">
      <c r="H351" s="87"/>
      <c r="I351" s="87"/>
    </row>
    <row r="352" spans="8:9">
      <c r="H352" s="87"/>
      <c r="I352" s="87"/>
    </row>
    <row r="353" spans="8:9">
      <c r="H353" s="87"/>
      <c r="I353" s="87"/>
    </row>
    <row r="354" spans="8:9">
      <c r="H354" s="87"/>
      <c r="I354" s="87"/>
    </row>
    <row r="355" spans="8:9">
      <c r="H355" s="87"/>
      <c r="I355" s="87"/>
    </row>
    <row r="356" spans="8:9">
      <c r="H356" s="87"/>
      <c r="I356" s="87"/>
    </row>
    <row r="357" spans="8:9">
      <c r="H357" s="87"/>
      <c r="I357" s="87"/>
    </row>
    <row r="358" spans="8:9">
      <c r="H358" s="87"/>
      <c r="I358" s="87"/>
    </row>
    <row r="359" spans="8:9">
      <c r="H359" s="87"/>
      <c r="I359" s="87"/>
    </row>
    <row r="360" spans="8:9">
      <c r="H360" s="87"/>
      <c r="I360" s="87"/>
    </row>
    <row r="361" spans="8:9">
      <c r="H361" s="87"/>
      <c r="I361" s="87"/>
    </row>
    <row r="362" spans="8:9">
      <c r="H362" s="87"/>
      <c r="I362" s="87"/>
    </row>
    <row r="363" spans="8:9">
      <c r="H363" s="87"/>
      <c r="I363" s="87"/>
    </row>
    <row r="364" spans="8:9">
      <c r="H364" s="87"/>
      <c r="I364" s="87"/>
    </row>
    <row r="365" spans="8:9">
      <c r="H365" s="87"/>
      <c r="I365" s="87"/>
    </row>
    <row r="366" spans="8:9">
      <c r="H366" s="87"/>
      <c r="I366" s="87"/>
    </row>
    <row r="367" spans="8:9">
      <c r="H367" s="87"/>
      <c r="I367" s="87"/>
    </row>
    <row r="368" spans="8:9">
      <c r="H368" s="87"/>
      <c r="I368" s="87"/>
    </row>
    <row r="369" spans="8:9">
      <c r="H369" s="87"/>
      <c r="I369" s="87"/>
    </row>
    <row r="370" spans="8:9">
      <c r="H370" s="87"/>
      <c r="I370" s="87"/>
    </row>
    <row r="371" spans="8:9">
      <c r="H371" s="87"/>
      <c r="I371" s="87"/>
    </row>
    <row r="372" spans="8:9">
      <c r="H372" s="87"/>
      <c r="I372" s="87"/>
    </row>
    <row r="373" spans="8:9">
      <c r="H373" s="87"/>
      <c r="I373" s="87"/>
    </row>
    <row r="374" spans="8:9">
      <c r="H374" s="87"/>
      <c r="I374" s="87"/>
    </row>
    <row r="375" spans="8:9">
      <c r="H375" s="87"/>
      <c r="I375" s="87"/>
    </row>
    <row r="376" spans="8:9">
      <c r="H376" s="87"/>
      <c r="I376" s="87"/>
    </row>
    <row r="377" spans="8:9">
      <c r="H377" s="87"/>
      <c r="I377" s="87"/>
    </row>
    <row r="378" spans="8:9">
      <c r="H378" s="87"/>
      <c r="I378" s="87"/>
    </row>
    <row r="379" spans="8:9">
      <c r="H379" s="87"/>
      <c r="I379" s="87"/>
    </row>
    <row r="380" spans="8:9">
      <c r="H380" s="87"/>
      <c r="I380" s="87"/>
    </row>
    <row r="381" spans="8:9">
      <c r="H381" s="87"/>
      <c r="I381" s="87"/>
    </row>
    <row r="382" spans="8:9">
      <c r="H382" s="87"/>
      <c r="I382" s="87"/>
    </row>
    <row r="383" spans="8:9">
      <c r="H383" s="87"/>
      <c r="I383" s="87"/>
    </row>
    <row r="384" spans="8:9">
      <c r="H384" s="87"/>
      <c r="I384" s="87"/>
    </row>
    <row r="385" spans="8:9">
      <c r="H385" s="87"/>
      <c r="I385" s="87"/>
    </row>
    <row r="386" spans="8:9">
      <c r="H386" s="87"/>
      <c r="I386" s="87"/>
    </row>
    <row r="387" spans="8:9">
      <c r="H387" s="87"/>
      <c r="I387" s="87"/>
    </row>
    <row r="388" spans="8:9">
      <c r="H388" s="87"/>
      <c r="I388" s="87"/>
    </row>
    <row r="389" spans="8:9">
      <c r="H389" s="87"/>
      <c r="I389" s="87"/>
    </row>
    <row r="390" spans="8:9">
      <c r="H390" s="87"/>
      <c r="I390" s="87"/>
    </row>
    <row r="391" spans="8:9">
      <c r="H391" s="87"/>
      <c r="I391" s="87"/>
    </row>
    <row r="392" spans="8:9">
      <c r="H392" s="87"/>
      <c r="I392" s="87"/>
    </row>
    <row r="393" spans="8:9">
      <c r="H393" s="87"/>
      <c r="I393" s="87"/>
    </row>
    <row r="394" spans="8:9">
      <c r="H394" s="87"/>
      <c r="I394" s="87"/>
    </row>
    <row r="395" spans="8:9">
      <c r="H395" s="87"/>
      <c r="I395" s="87"/>
    </row>
    <row r="396" spans="8:9">
      <c r="H396" s="87"/>
      <c r="I396" s="87"/>
    </row>
    <row r="397" spans="8:9">
      <c r="H397" s="87"/>
      <c r="I397" s="87"/>
    </row>
    <row r="398" spans="8:9">
      <c r="H398" s="87"/>
      <c r="I398" s="87"/>
    </row>
    <row r="399" spans="8:9">
      <c r="H399" s="87"/>
      <c r="I399" s="87"/>
    </row>
    <row r="400" spans="8:9">
      <c r="H400" s="87"/>
      <c r="I400" s="87"/>
    </row>
    <row r="401" spans="8:9">
      <c r="H401" s="87"/>
      <c r="I401" s="87"/>
    </row>
    <row r="402" spans="8:9">
      <c r="H402" s="87"/>
      <c r="I402" s="87"/>
    </row>
    <row r="403" spans="8:9">
      <c r="H403" s="87"/>
      <c r="I403" s="87"/>
    </row>
    <row r="404" spans="8:9">
      <c r="H404" s="87"/>
      <c r="I404" s="87"/>
    </row>
    <row r="405" spans="8:9">
      <c r="H405" s="87"/>
      <c r="I405" s="87"/>
    </row>
    <row r="406" spans="8:9">
      <c r="H406" s="87"/>
      <c r="I406" s="87"/>
    </row>
    <row r="407" spans="8:9">
      <c r="H407" s="87"/>
      <c r="I407" s="87"/>
    </row>
    <row r="408" spans="8:9">
      <c r="H408" s="87"/>
      <c r="I408" s="87"/>
    </row>
    <row r="409" spans="8:9">
      <c r="H409" s="87"/>
      <c r="I409" s="87"/>
    </row>
    <row r="410" spans="8:9">
      <c r="H410" s="87"/>
      <c r="I410" s="87"/>
    </row>
    <row r="411" spans="8:9">
      <c r="H411" s="87"/>
      <c r="I411" s="87"/>
    </row>
    <row r="412" spans="8:9">
      <c r="H412" s="87"/>
      <c r="I412" s="87"/>
    </row>
    <row r="413" spans="8:9">
      <c r="H413" s="87"/>
      <c r="I413" s="87"/>
    </row>
    <row r="414" spans="8:9">
      <c r="H414" s="87"/>
      <c r="I414" s="87"/>
    </row>
    <row r="415" spans="8:9">
      <c r="H415" s="87"/>
      <c r="I415" s="87"/>
    </row>
    <row r="416" spans="8:9">
      <c r="H416" s="87"/>
      <c r="I416" s="87"/>
    </row>
    <row r="417" spans="8:9">
      <c r="H417" s="87"/>
      <c r="I417" s="87"/>
    </row>
    <row r="418" spans="8:9">
      <c r="H418" s="87"/>
      <c r="I418" s="87"/>
    </row>
    <row r="419" spans="8:9">
      <c r="H419" s="87"/>
      <c r="I419" s="87"/>
    </row>
    <row r="420" spans="8:9">
      <c r="H420" s="87"/>
      <c r="I420" s="87"/>
    </row>
    <row r="421" spans="8:9">
      <c r="H421" s="87"/>
      <c r="I421" s="87"/>
    </row>
    <row r="422" spans="8:9">
      <c r="H422" s="87"/>
      <c r="I422" s="87"/>
    </row>
    <row r="423" spans="8:9">
      <c r="H423" s="87"/>
      <c r="I423" s="87"/>
    </row>
    <row r="424" spans="8:9">
      <c r="H424" s="87"/>
      <c r="I424" s="87"/>
    </row>
    <row r="425" spans="8:9">
      <c r="H425" s="87"/>
      <c r="I425" s="87"/>
    </row>
    <row r="426" spans="8:9">
      <c r="H426" s="87"/>
      <c r="I426" s="87"/>
    </row>
    <row r="427" spans="8:9">
      <c r="H427" s="87"/>
      <c r="I427" s="87"/>
    </row>
    <row r="428" spans="8:9">
      <c r="H428" s="87"/>
      <c r="I428" s="87"/>
    </row>
    <row r="429" spans="8:9">
      <c r="H429" s="87"/>
      <c r="I429" s="87"/>
    </row>
    <row r="430" spans="8:9">
      <c r="H430" s="87"/>
      <c r="I430" s="87"/>
    </row>
    <row r="431" spans="8:9">
      <c r="H431" s="87"/>
      <c r="I431" s="87"/>
    </row>
    <row r="432" spans="8:9">
      <c r="H432" s="87"/>
      <c r="I432" s="87"/>
    </row>
    <row r="433" spans="8:9">
      <c r="H433" s="87"/>
      <c r="I433" s="87"/>
    </row>
    <row r="434" spans="8:9">
      <c r="H434" s="87"/>
      <c r="I434" s="87"/>
    </row>
    <row r="435" spans="8:9">
      <c r="H435" s="87"/>
      <c r="I435" s="87"/>
    </row>
    <row r="436" spans="8:9">
      <c r="H436" s="87"/>
      <c r="I436" s="87"/>
    </row>
    <row r="437" spans="8:9">
      <c r="H437" s="87"/>
      <c r="I437" s="87"/>
    </row>
    <row r="438" spans="8:9">
      <c r="H438" s="87"/>
      <c r="I438" s="87"/>
    </row>
    <row r="439" spans="8:9">
      <c r="H439" s="87"/>
      <c r="I439" s="87"/>
    </row>
    <row r="440" spans="8:9">
      <c r="H440" s="87"/>
      <c r="I440" s="87"/>
    </row>
    <row r="441" spans="8:9">
      <c r="H441" s="87"/>
      <c r="I441" s="87"/>
    </row>
    <row r="442" spans="8:9">
      <c r="H442" s="87"/>
      <c r="I442" s="87"/>
    </row>
    <row r="443" spans="8:9">
      <c r="H443" s="87"/>
      <c r="I443" s="87"/>
    </row>
    <row r="444" spans="8:9">
      <c r="H444" s="87"/>
      <c r="I444" s="87"/>
    </row>
    <row r="445" spans="8:9">
      <c r="H445" s="87"/>
      <c r="I445" s="87"/>
    </row>
    <row r="446" spans="8:9">
      <c r="H446" s="87"/>
      <c r="I446" s="87"/>
    </row>
    <row r="447" spans="8:9">
      <c r="H447" s="87"/>
      <c r="I447" s="87"/>
    </row>
    <row r="448" spans="8:9">
      <c r="H448" s="87"/>
      <c r="I448" s="87"/>
    </row>
    <row r="449" spans="8:9">
      <c r="H449" s="87"/>
      <c r="I449" s="87"/>
    </row>
    <row r="450" spans="8:9">
      <c r="H450" s="87"/>
      <c r="I450" s="87"/>
    </row>
    <row r="451" spans="8:9">
      <c r="H451" s="87"/>
      <c r="I451" s="87"/>
    </row>
    <row r="452" spans="8:9">
      <c r="H452" s="87"/>
      <c r="I452" s="87"/>
    </row>
    <row r="453" spans="8:9">
      <c r="H453" s="87"/>
      <c r="I453" s="87"/>
    </row>
    <row r="454" spans="8:9">
      <c r="H454" s="87"/>
      <c r="I454" s="87"/>
    </row>
    <row r="455" spans="8:9">
      <c r="H455" s="87"/>
      <c r="I455" s="87"/>
    </row>
    <row r="456" spans="8:9">
      <c r="H456" s="87"/>
      <c r="I456" s="87"/>
    </row>
    <row r="457" spans="8:9">
      <c r="H457" s="87"/>
      <c r="I457" s="87"/>
    </row>
    <row r="458" spans="8:9">
      <c r="H458" s="87"/>
      <c r="I458" s="87"/>
    </row>
    <row r="459" spans="8:9">
      <c r="H459" s="87"/>
      <c r="I459" s="87"/>
    </row>
    <row r="460" spans="8:9">
      <c r="H460" s="87"/>
      <c r="I460" s="87"/>
    </row>
    <row r="461" spans="8:9">
      <c r="H461" s="87"/>
      <c r="I461" s="87"/>
    </row>
    <row r="462" spans="8:9">
      <c r="H462" s="87"/>
      <c r="I462" s="87"/>
    </row>
    <row r="463" spans="8:9">
      <c r="H463" s="87"/>
      <c r="I463" s="87"/>
    </row>
    <row r="464" spans="8:9">
      <c r="H464" s="87"/>
      <c r="I464" s="87"/>
    </row>
    <row r="465" spans="8:9">
      <c r="H465" s="87"/>
      <c r="I465" s="87"/>
    </row>
    <row r="466" spans="8:9">
      <c r="H466" s="87"/>
      <c r="I466" s="87"/>
    </row>
    <row r="467" spans="8:9">
      <c r="H467" s="87"/>
      <c r="I467" s="87"/>
    </row>
    <row r="468" spans="8:9">
      <c r="H468" s="87"/>
      <c r="I468" s="87"/>
    </row>
    <row r="469" spans="8:9">
      <c r="H469" s="87"/>
      <c r="I469" s="87"/>
    </row>
    <row r="470" spans="8:9">
      <c r="H470" s="87"/>
      <c r="I470" s="87"/>
    </row>
    <row r="471" spans="8:9">
      <c r="H471" s="87"/>
      <c r="I471" s="87"/>
    </row>
    <row r="472" spans="8:9">
      <c r="H472" s="87"/>
      <c r="I472" s="87"/>
    </row>
    <row r="473" spans="8:9">
      <c r="H473" s="87"/>
      <c r="I473" s="87"/>
    </row>
    <row r="474" spans="8:9">
      <c r="H474" s="87"/>
      <c r="I474" s="87"/>
    </row>
    <row r="475" spans="8:9">
      <c r="H475" s="87"/>
      <c r="I475" s="87"/>
    </row>
    <row r="476" spans="8:9">
      <c r="H476" s="87"/>
      <c r="I476" s="87"/>
    </row>
    <row r="477" spans="8:9">
      <c r="H477" s="87"/>
      <c r="I477" s="87"/>
    </row>
    <row r="478" spans="8:9">
      <c r="H478" s="87"/>
      <c r="I478" s="87"/>
    </row>
    <row r="479" spans="8:9">
      <c r="H479" s="87"/>
      <c r="I479" s="87"/>
    </row>
    <row r="480" spans="8:9">
      <c r="H480" s="87"/>
      <c r="I480" s="87"/>
    </row>
    <row r="481" spans="8:9">
      <c r="H481" s="87"/>
      <c r="I481" s="87"/>
    </row>
    <row r="482" spans="8:9">
      <c r="H482" s="87"/>
      <c r="I482" s="87"/>
    </row>
    <row r="483" spans="8:9">
      <c r="H483" s="87"/>
      <c r="I483" s="87"/>
    </row>
    <row r="484" spans="8:9">
      <c r="H484" s="87"/>
      <c r="I484" s="87"/>
    </row>
    <row r="485" spans="8:9">
      <c r="H485" s="87"/>
      <c r="I485" s="87"/>
    </row>
    <row r="486" spans="8:9">
      <c r="H486" s="87"/>
      <c r="I486" s="87"/>
    </row>
    <row r="487" spans="8:9">
      <c r="H487" s="87"/>
      <c r="I487" s="87"/>
    </row>
    <row r="488" spans="8:9">
      <c r="H488" s="87"/>
      <c r="I488" s="87"/>
    </row>
    <row r="489" spans="8:9">
      <c r="H489" s="87"/>
      <c r="I489" s="87"/>
    </row>
    <row r="490" spans="8:9">
      <c r="H490" s="87"/>
      <c r="I490" s="87"/>
    </row>
    <row r="491" spans="8:9">
      <c r="H491" s="87"/>
      <c r="I491" s="87"/>
    </row>
    <row r="492" spans="8:9">
      <c r="H492" s="87"/>
      <c r="I492" s="87"/>
    </row>
    <row r="493" spans="8:9">
      <c r="H493" s="87"/>
      <c r="I493" s="87"/>
    </row>
    <row r="494" spans="8:9">
      <c r="H494" s="87"/>
      <c r="I494" s="87"/>
    </row>
    <row r="495" spans="8:9">
      <c r="H495" s="87"/>
      <c r="I495" s="87"/>
    </row>
    <row r="496" spans="8:9">
      <c r="H496" s="87"/>
      <c r="I496" s="87"/>
    </row>
    <row r="497" spans="8:9">
      <c r="H497" s="87"/>
      <c r="I497" s="87"/>
    </row>
    <row r="498" spans="8:9">
      <c r="H498" s="87"/>
      <c r="I498" s="87"/>
    </row>
    <row r="499" spans="8:9">
      <c r="H499" s="87"/>
      <c r="I499" s="87"/>
    </row>
    <row r="500" spans="8:9">
      <c r="H500" s="87"/>
      <c r="I500" s="87"/>
    </row>
    <row r="501" spans="8:9">
      <c r="H501" s="87"/>
      <c r="I501" s="87"/>
    </row>
    <row r="502" spans="8:9">
      <c r="H502" s="87"/>
      <c r="I502" s="87"/>
    </row>
    <row r="503" spans="8:9">
      <c r="H503" s="87"/>
      <c r="I503" s="87"/>
    </row>
    <row r="504" spans="8:9">
      <c r="H504" s="87"/>
      <c r="I504" s="87"/>
    </row>
    <row r="505" spans="8:9">
      <c r="H505" s="87"/>
      <c r="I505" s="87"/>
    </row>
    <row r="506" spans="8:9">
      <c r="H506" s="87"/>
      <c r="I506" s="87"/>
    </row>
    <row r="507" spans="8:9">
      <c r="H507" s="87"/>
      <c r="I507" s="87"/>
    </row>
    <row r="508" spans="8:9">
      <c r="H508" s="87"/>
      <c r="I508" s="87"/>
    </row>
    <row r="509" spans="8:9">
      <c r="H509" s="87"/>
      <c r="I509" s="87"/>
    </row>
    <row r="510" spans="8:9">
      <c r="H510" s="87"/>
      <c r="I510" s="87"/>
    </row>
    <row r="511" spans="8:9">
      <c r="H511" s="87"/>
      <c r="I511" s="87"/>
    </row>
    <row r="512" spans="8:9">
      <c r="H512" s="87"/>
      <c r="I512" s="87"/>
    </row>
    <row r="513" spans="8:9">
      <c r="H513" s="87"/>
      <c r="I513" s="87"/>
    </row>
    <row r="514" spans="8:9">
      <c r="H514" s="87"/>
      <c r="I514" s="87"/>
    </row>
    <row r="515" spans="8:9">
      <c r="H515" s="87"/>
      <c r="I515" s="87"/>
    </row>
    <row r="516" spans="8:9">
      <c r="H516" s="87"/>
      <c r="I516" s="87"/>
    </row>
    <row r="517" spans="8:9">
      <c r="H517" s="87"/>
      <c r="I517" s="87"/>
    </row>
    <row r="518" spans="8:9">
      <c r="H518" s="87"/>
      <c r="I518" s="87"/>
    </row>
    <row r="519" spans="8:9">
      <c r="H519" s="87"/>
      <c r="I519" s="87"/>
    </row>
    <row r="520" spans="8:9">
      <c r="H520" s="87"/>
      <c r="I520" s="87"/>
    </row>
    <row r="521" spans="8:9">
      <c r="H521" s="87"/>
      <c r="I521" s="87"/>
    </row>
    <row r="522" spans="8:9">
      <c r="H522" s="87"/>
      <c r="I522" s="87"/>
    </row>
    <row r="523" spans="8:9">
      <c r="H523" s="87"/>
      <c r="I523" s="87"/>
    </row>
    <row r="524" spans="8:9">
      <c r="H524" s="87"/>
      <c r="I524" s="87"/>
    </row>
    <row r="525" spans="8:9">
      <c r="H525" s="87"/>
      <c r="I525" s="87"/>
    </row>
    <row r="526" spans="8:9">
      <c r="H526" s="87"/>
      <c r="I526" s="87"/>
    </row>
    <row r="527" spans="8:9">
      <c r="H527" s="87"/>
      <c r="I527" s="87"/>
    </row>
    <row r="528" spans="8:9">
      <c r="H528" s="87"/>
      <c r="I528" s="87"/>
    </row>
    <row r="529" spans="8:9">
      <c r="H529" s="87"/>
      <c r="I529" s="87"/>
    </row>
    <row r="530" spans="8:9">
      <c r="H530" s="87"/>
      <c r="I530" s="87"/>
    </row>
    <row r="531" spans="8:9">
      <c r="H531" s="87"/>
      <c r="I531" s="87"/>
    </row>
    <row r="532" spans="8:9">
      <c r="H532" s="87"/>
      <c r="I532" s="87"/>
    </row>
    <row r="533" spans="8:9">
      <c r="H533" s="87"/>
      <c r="I533" s="87"/>
    </row>
    <row r="534" spans="8:9">
      <c r="H534" s="87"/>
      <c r="I534" s="87"/>
    </row>
    <row r="535" spans="8:9">
      <c r="H535" s="87"/>
      <c r="I535" s="87"/>
    </row>
    <row r="536" spans="8:9">
      <c r="H536" s="87"/>
      <c r="I536" s="87"/>
    </row>
    <row r="537" spans="8:9">
      <c r="H537" s="87"/>
      <c r="I537" s="87"/>
    </row>
    <row r="538" spans="8:9">
      <c r="H538" s="87"/>
      <c r="I538" s="87"/>
    </row>
    <row r="539" spans="8:9">
      <c r="H539" s="87"/>
      <c r="I539" s="87"/>
    </row>
    <row r="540" spans="8:9">
      <c r="H540" s="87"/>
      <c r="I540" s="87"/>
    </row>
    <row r="541" spans="8:9">
      <c r="H541" s="87"/>
      <c r="I541" s="87"/>
    </row>
    <row r="542" spans="8:9">
      <c r="H542" s="87"/>
      <c r="I542" s="87"/>
    </row>
    <row r="543" spans="8:9">
      <c r="H543" s="87"/>
      <c r="I543" s="87"/>
    </row>
    <row r="544" spans="8:9">
      <c r="H544" s="87"/>
      <c r="I544" s="87"/>
    </row>
    <row r="545" spans="8:9">
      <c r="H545" s="87"/>
      <c r="I545" s="87"/>
    </row>
    <row r="546" spans="8:9">
      <c r="H546" s="87"/>
      <c r="I546" s="87"/>
    </row>
    <row r="547" spans="8:9">
      <c r="H547" s="87"/>
      <c r="I547" s="87"/>
    </row>
    <row r="548" spans="8:9">
      <c r="H548" s="87"/>
      <c r="I548" s="87"/>
    </row>
    <row r="549" spans="8:9">
      <c r="H549" s="87"/>
      <c r="I549" s="87"/>
    </row>
    <row r="550" spans="8:9">
      <c r="H550" s="87"/>
      <c r="I550" s="87"/>
    </row>
    <row r="551" spans="8:9">
      <c r="H551" s="87"/>
      <c r="I551" s="87"/>
    </row>
    <row r="552" spans="8:9">
      <c r="H552" s="87"/>
      <c r="I552" s="87"/>
    </row>
    <row r="553" spans="8:9">
      <c r="H553" s="87"/>
      <c r="I553" s="87"/>
    </row>
    <row r="554" spans="8:9">
      <c r="H554" s="87"/>
      <c r="I554" s="87"/>
    </row>
    <row r="555" spans="8:9">
      <c r="H555" s="87"/>
      <c r="I555" s="87"/>
    </row>
    <row r="556" spans="8:9">
      <c r="H556" s="87"/>
      <c r="I556" s="87"/>
    </row>
    <row r="557" spans="8:9">
      <c r="H557" s="87"/>
      <c r="I557" s="87"/>
    </row>
    <row r="558" spans="8:9">
      <c r="H558" s="87"/>
      <c r="I558" s="87"/>
    </row>
    <row r="559" spans="8:9">
      <c r="H559" s="87"/>
      <c r="I559" s="87"/>
    </row>
    <row r="560" spans="8:9">
      <c r="H560" s="87"/>
      <c r="I560" s="87"/>
    </row>
    <row r="561" spans="8:9">
      <c r="H561" s="87"/>
      <c r="I561" s="87"/>
    </row>
    <row r="562" spans="8:9">
      <c r="H562" s="87"/>
      <c r="I562" s="87"/>
    </row>
    <row r="563" spans="8:9">
      <c r="H563" s="87"/>
      <c r="I563" s="87"/>
    </row>
    <row r="564" spans="8:9">
      <c r="H564" s="87"/>
      <c r="I564" s="87"/>
    </row>
    <row r="565" spans="8:9">
      <c r="H565" s="87"/>
      <c r="I565" s="87"/>
    </row>
    <row r="566" spans="8:9">
      <c r="H566" s="87"/>
      <c r="I566" s="87"/>
    </row>
    <row r="567" spans="8:9">
      <c r="H567" s="87"/>
      <c r="I567" s="87"/>
    </row>
    <row r="568" spans="8:9">
      <c r="H568" s="87"/>
      <c r="I568" s="87"/>
    </row>
    <row r="569" spans="8:9">
      <c r="H569" s="87"/>
      <c r="I569" s="87"/>
    </row>
    <row r="570" spans="8:9">
      <c r="H570" s="87"/>
      <c r="I570" s="87"/>
    </row>
    <row r="571" spans="8:9">
      <c r="H571" s="87"/>
      <c r="I571" s="87"/>
    </row>
    <row r="572" spans="8:9">
      <c r="H572" s="87"/>
      <c r="I572" s="87"/>
    </row>
    <row r="573" spans="8:9">
      <c r="H573" s="87"/>
      <c r="I573" s="87"/>
    </row>
    <row r="574" spans="8:9">
      <c r="H574" s="87"/>
      <c r="I574" s="87"/>
    </row>
    <row r="575" spans="8:9">
      <c r="H575" s="87"/>
      <c r="I575" s="87"/>
    </row>
    <row r="576" spans="8:9">
      <c r="H576" s="87"/>
      <c r="I576" s="87"/>
    </row>
    <row r="577" spans="8:9">
      <c r="H577" s="87"/>
      <c r="I577" s="87"/>
    </row>
    <row r="578" spans="8:9">
      <c r="H578" s="87"/>
      <c r="I578" s="87"/>
    </row>
    <row r="579" spans="8:9">
      <c r="H579" s="87"/>
      <c r="I579" s="87"/>
    </row>
    <row r="580" spans="8:9">
      <c r="H580" s="87"/>
      <c r="I580" s="87"/>
    </row>
    <row r="581" spans="8:9">
      <c r="H581" s="87"/>
      <c r="I581" s="87"/>
    </row>
    <row r="582" spans="8:9">
      <c r="H582" s="87"/>
      <c r="I582" s="87"/>
    </row>
    <row r="583" spans="8:9">
      <c r="H583" s="87"/>
      <c r="I583" s="87"/>
    </row>
    <row r="584" spans="8:9">
      <c r="H584" s="87"/>
      <c r="I584" s="87"/>
    </row>
    <row r="585" spans="8:9">
      <c r="H585" s="87"/>
      <c r="I585" s="87"/>
    </row>
    <row r="586" spans="8:9">
      <c r="H586" s="87"/>
      <c r="I586" s="87"/>
    </row>
    <row r="587" spans="8:9">
      <c r="H587" s="87"/>
      <c r="I587" s="87"/>
    </row>
    <row r="588" spans="8:9">
      <c r="H588" s="87"/>
      <c r="I588" s="87"/>
    </row>
    <row r="589" spans="8:9">
      <c r="H589" s="87"/>
      <c r="I589" s="87"/>
    </row>
    <row r="590" spans="8:9">
      <c r="H590" s="87"/>
      <c r="I590" s="87"/>
    </row>
    <row r="591" spans="8:9">
      <c r="H591" s="87"/>
      <c r="I591" s="87"/>
    </row>
    <row r="592" spans="8:9">
      <c r="H592" s="87"/>
      <c r="I592" s="87"/>
    </row>
    <row r="593" spans="8:9">
      <c r="H593" s="87"/>
      <c r="I593" s="87"/>
    </row>
    <row r="594" spans="8:9">
      <c r="H594" s="87"/>
      <c r="I594" s="87"/>
    </row>
    <row r="595" spans="8:9">
      <c r="H595" s="87"/>
      <c r="I595" s="87"/>
    </row>
    <row r="596" spans="8:9">
      <c r="H596" s="87"/>
      <c r="I596" s="87"/>
    </row>
    <row r="597" spans="8:9">
      <c r="H597" s="87"/>
      <c r="I597" s="87"/>
    </row>
    <row r="598" spans="8:9">
      <c r="H598" s="87"/>
      <c r="I598" s="87"/>
    </row>
    <row r="599" spans="8:9">
      <c r="H599" s="87"/>
      <c r="I599" s="87"/>
    </row>
    <row r="600" spans="8:9">
      <c r="H600" s="87"/>
      <c r="I600" s="87"/>
    </row>
    <row r="601" spans="8:9">
      <c r="H601" s="87"/>
      <c r="I601" s="87"/>
    </row>
    <row r="602" spans="8:9">
      <c r="H602" s="87"/>
      <c r="I602" s="87"/>
    </row>
    <row r="603" spans="8:9">
      <c r="H603" s="87"/>
      <c r="I603" s="87"/>
    </row>
    <row r="604" spans="8:9">
      <c r="H604" s="87"/>
      <c r="I604" s="87"/>
    </row>
    <row r="605" spans="8:9">
      <c r="H605" s="87"/>
      <c r="I605" s="87"/>
    </row>
    <row r="606" spans="8:9">
      <c r="H606" s="87"/>
      <c r="I606" s="87"/>
    </row>
    <row r="607" spans="8:9">
      <c r="H607" s="87"/>
      <c r="I607" s="87"/>
    </row>
    <row r="608" spans="8:9">
      <c r="H608" s="87"/>
      <c r="I608" s="87"/>
    </row>
    <row r="609" spans="8:9">
      <c r="H609" s="87"/>
      <c r="I609" s="87"/>
    </row>
    <row r="610" spans="8:9">
      <c r="H610" s="87"/>
      <c r="I610" s="87"/>
    </row>
    <row r="611" spans="8:9">
      <c r="H611" s="87"/>
      <c r="I611" s="87"/>
    </row>
    <row r="612" spans="8:9">
      <c r="H612" s="87"/>
      <c r="I612" s="87"/>
    </row>
    <row r="613" spans="8:9">
      <c r="H613" s="87"/>
      <c r="I613" s="87"/>
    </row>
    <row r="614" spans="8:9">
      <c r="H614" s="87"/>
      <c r="I614" s="87"/>
    </row>
    <row r="615" spans="8:9">
      <c r="H615" s="87"/>
      <c r="I615" s="87"/>
    </row>
    <row r="616" spans="8:9">
      <c r="H616" s="87"/>
      <c r="I616" s="87"/>
    </row>
    <row r="617" spans="8:9">
      <c r="H617" s="87"/>
      <c r="I617" s="87"/>
    </row>
    <row r="618" spans="8:9">
      <c r="H618" s="87"/>
      <c r="I618" s="87"/>
    </row>
    <row r="619" spans="8:9">
      <c r="H619" s="87"/>
      <c r="I619" s="87"/>
    </row>
    <row r="620" spans="8:9">
      <c r="H620" s="87"/>
      <c r="I620" s="87"/>
    </row>
    <row r="621" spans="8:9">
      <c r="H621" s="87"/>
      <c r="I621" s="87"/>
    </row>
    <row r="622" spans="8:9">
      <c r="H622" s="87"/>
      <c r="I622" s="87"/>
    </row>
    <row r="623" spans="8:9">
      <c r="H623" s="87"/>
      <c r="I623" s="87"/>
    </row>
    <row r="624" spans="8:9">
      <c r="H624" s="87"/>
      <c r="I624" s="87"/>
    </row>
    <row r="625" spans="8:9">
      <c r="H625" s="87"/>
      <c r="I625" s="87"/>
    </row>
    <row r="626" spans="8:9">
      <c r="H626" s="87"/>
      <c r="I626" s="87"/>
    </row>
    <row r="627" spans="8:9">
      <c r="H627" s="87"/>
      <c r="I627" s="87"/>
    </row>
    <row r="628" spans="8:9">
      <c r="H628" s="87"/>
      <c r="I628" s="87"/>
    </row>
    <row r="629" spans="8:9">
      <c r="H629" s="87"/>
      <c r="I629" s="87"/>
    </row>
    <row r="630" spans="8:9">
      <c r="H630" s="87"/>
      <c r="I630" s="87"/>
    </row>
    <row r="631" spans="8:9">
      <c r="H631" s="87"/>
      <c r="I631" s="87"/>
    </row>
    <row r="632" spans="8:9">
      <c r="H632" s="87"/>
      <c r="I632" s="87"/>
    </row>
    <row r="633" spans="8:9">
      <c r="H633" s="87"/>
      <c r="I633" s="87"/>
    </row>
    <row r="634" spans="8:9">
      <c r="H634" s="87"/>
      <c r="I634" s="87"/>
    </row>
    <row r="635" spans="8:9">
      <c r="H635" s="87"/>
      <c r="I635" s="87"/>
    </row>
    <row r="636" spans="8:9">
      <c r="H636" s="87"/>
      <c r="I636" s="87"/>
    </row>
    <row r="637" spans="8:9">
      <c r="H637" s="87"/>
      <c r="I637" s="87"/>
    </row>
    <row r="638" spans="8:9">
      <c r="H638" s="87"/>
      <c r="I638" s="87"/>
    </row>
    <row r="639" spans="8:9">
      <c r="H639" s="87"/>
      <c r="I639" s="87"/>
    </row>
    <row r="640" spans="8:9">
      <c r="H640" s="87"/>
      <c r="I640" s="87"/>
    </row>
    <row r="641" spans="8:9">
      <c r="H641" s="87"/>
      <c r="I641" s="87"/>
    </row>
    <row r="642" spans="8:9">
      <c r="H642" s="87"/>
      <c r="I642" s="87"/>
    </row>
    <row r="643" spans="8:9">
      <c r="H643" s="87"/>
      <c r="I643" s="87"/>
    </row>
    <row r="644" spans="8:9">
      <c r="H644" s="87"/>
      <c r="I644" s="87"/>
    </row>
    <row r="645" spans="8:9">
      <c r="H645" s="87"/>
      <c r="I645" s="87"/>
    </row>
    <row r="646" spans="8:9">
      <c r="H646" s="87"/>
      <c r="I646" s="87"/>
    </row>
    <row r="647" spans="8:9">
      <c r="H647" s="87"/>
      <c r="I647" s="87"/>
    </row>
    <row r="648" spans="8:9">
      <c r="H648" s="87"/>
      <c r="I648" s="87"/>
    </row>
    <row r="649" spans="8:9">
      <c r="H649" s="87"/>
      <c r="I649" s="87"/>
    </row>
    <row r="650" spans="8:9">
      <c r="H650" s="87"/>
      <c r="I650" s="87"/>
    </row>
    <row r="651" spans="8:9">
      <c r="H651" s="87"/>
      <c r="I651" s="87"/>
    </row>
    <row r="652" spans="8:9">
      <c r="H652" s="87"/>
      <c r="I652" s="87"/>
    </row>
    <row r="653" spans="8:9">
      <c r="H653" s="87"/>
      <c r="I653" s="87"/>
    </row>
    <row r="654" spans="8:9">
      <c r="H654" s="87"/>
      <c r="I654" s="87"/>
    </row>
    <row r="655" spans="8:9">
      <c r="H655" s="87"/>
      <c r="I655" s="87"/>
    </row>
    <row r="656" spans="8:9">
      <c r="H656" s="87"/>
      <c r="I656" s="87"/>
    </row>
    <row r="657" spans="8:9">
      <c r="H657" s="87"/>
      <c r="I657" s="87"/>
    </row>
    <row r="658" spans="8:9">
      <c r="H658" s="87"/>
      <c r="I658" s="87"/>
    </row>
    <row r="659" spans="8:9">
      <c r="H659" s="87"/>
      <c r="I659" s="87"/>
    </row>
    <row r="660" spans="8:9">
      <c r="H660" s="87"/>
      <c r="I660" s="87"/>
    </row>
    <row r="661" spans="8:9">
      <c r="H661" s="87"/>
      <c r="I661" s="87"/>
    </row>
    <row r="662" spans="8:9">
      <c r="H662" s="87"/>
      <c r="I662" s="87"/>
    </row>
    <row r="663" spans="8:9">
      <c r="H663" s="87"/>
      <c r="I663" s="87"/>
    </row>
    <row r="664" spans="8:9">
      <c r="H664" s="87"/>
      <c r="I664" s="87"/>
    </row>
    <row r="665" spans="8:9">
      <c r="H665" s="87"/>
      <c r="I665" s="87"/>
    </row>
    <row r="666" spans="8:9">
      <c r="H666" s="87"/>
      <c r="I666" s="87"/>
    </row>
    <row r="667" spans="8:9">
      <c r="H667" s="87"/>
      <c r="I667" s="87"/>
    </row>
    <row r="668" spans="8:9">
      <c r="H668" s="87"/>
      <c r="I668" s="87"/>
    </row>
    <row r="669" spans="8:9">
      <c r="H669" s="87"/>
      <c r="I669" s="87"/>
    </row>
    <row r="670" spans="8:9">
      <c r="H670" s="87"/>
      <c r="I670" s="87"/>
    </row>
    <row r="671" spans="8:9">
      <c r="H671" s="87"/>
      <c r="I671" s="87"/>
    </row>
    <row r="672" spans="8:9">
      <c r="H672" s="87"/>
      <c r="I672" s="87"/>
    </row>
    <row r="673" spans="8:9">
      <c r="H673" s="87"/>
      <c r="I673" s="87"/>
    </row>
    <row r="674" spans="8:9">
      <c r="H674" s="87"/>
      <c r="I674" s="87"/>
    </row>
    <row r="675" spans="8:9">
      <c r="H675" s="87"/>
      <c r="I675" s="87"/>
    </row>
    <row r="676" spans="8:9">
      <c r="H676" s="87"/>
      <c r="I676" s="87"/>
    </row>
    <row r="677" spans="8:9">
      <c r="H677" s="87"/>
      <c r="I677" s="87"/>
    </row>
    <row r="678" spans="8:9">
      <c r="H678" s="87"/>
      <c r="I678" s="87"/>
    </row>
    <row r="679" spans="8:9">
      <c r="H679" s="87"/>
      <c r="I679" s="87"/>
    </row>
    <row r="680" spans="8:9">
      <c r="H680" s="87"/>
      <c r="I680" s="87"/>
    </row>
    <row r="681" spans="8:9">
      <c r="H681" s="87"/>
      <c r="I681" s="87"/>
    </row>
    <row r="682" spans="8:9">
      <c r="H682" s="87"/>
      <c r="I682" s="87"/>
    </row>
    <row r="683" spans="8:9">
      <c r="H683" s="87"/>
      <c r="I683" s="87"/>
    </row>
    <row r="684" spans="8:9">
      <c r="H684" s="87"/>
      <c r="I684" s="87"/>
    </row>
    <row r="685" spans="8:9">
      <c r="H685" s="87"/>
      <c r="I685" s="87"/>
    </row>
    <row r="686" spans="8:9">
      <c r="H686" s="87"/>
      <c r="I686" s="87"/>
    </row>
    <row r="687" spans="8:9">
      <c r="H687" s="87"/>
      <c r="I687" s="87"/>
    </row>
    <row r="688" spans="8:9">
      <c r="H688" s="87"/>
      <c r="I688" s="87"/>
    </row>
    <row r="689" spans="8:9">
      <c r="H689" s="87"/>
      <c r="I689" s="87"/>
    </row>
    <row r="690" spans="8:9">
      <c r="H690" s="87"/>
      <c r="I690" s="87"/>
    </row>
    <row r="691" spans="8:9">
      <c r="H691" s="87"/>
      <c r="I691" s="87"/>
    </row>
    <row r="692" spans="8:9">
      <c r="H692" s="87"/>
      <c r="I692" s="87"/>
    </row>
    <row r="693" spans="8:9">
      <c r="H693" s="87"/>
      <c r="I693" s="87"/>
    </row>
    <row r="694" spans="8:9">
      <c r="H694" s="87"/>
      <c r="I694" s="87"/>
    </row>
    <row r="695" spans="8:9">
      <c r="H695" s="87"/>
      <c r="I695" s="87"/>
    </row>
    <row r="696" spans="8:9">
      <c r="H696" s="87"/>
      <c r="I696" s="87"/>
    </row>
    <row r="697" spans="8:9">
      <c r="H697" s="87"/>
      <c r="I697" s="87"/>
    </row>
    <row r="698" spans="8:9">
      <c r="H698" s="87"/>
      <c r="I698" s="87"/>
    </row>
    <row r="699" spans="8:9">
      <c r="H699" s="87"/>
      <c r="I699" s="87"/>
    </row>
    <row r="700" spans="8:9">
      <c r="H700" s="87"/>
      <c r="I700" s="87"/>
    </row>
    <row r="701" spans="8:9">
      <c r="H701" s="87"/>
      <c r="I701" s="87"/>
    </row>
    <row r="702" spans="8:9">
      <c r="H702" s="87"/>
      <c r="I702" s="87"/>
    </row>
    <row r="703" spans="8:9">
      <c r="H703" s="87"/>
      <c r="I703" s="87"/>
    </row>
    <row r="704" spans="8:9">
      <c r="H704" s="87"/>
      <c r="I704" s="87"/>
    </row>
    <row r="705" spans="8:9">
      <c r="H705" s="87"/>
      <c r="I705" s="87"/>
    </row>
    <row r="706" spans="8:9">
      <c r="H706" s="87"/>
      <c r="I706" s="87"/>
    </row>
    <row r="707" spans="8:9">
      <c r="H707" s="87"/>
      <c r="I707" s="87"/>
    </row>
    <row r="708" spans="8:9">
      <c r="H708" s="87"/>
      <c r="I708" s="87"/>
    </row>
    <row r="709" spans="8:9">
      <c r="H709" s="87"/>
      <c r="I709" s="87"/>
    </row>
    <row r="710" spans="8:9">
      <c r="H710" s="87"/>
      <c r="I710" s="87"/>
    </row>
    <row r="711" spans="8:9">
      <c r="H711" s="87"/>
      <c r="I711" s="87"/>
    </row>
    <row r="712" spans="8:9">
      <c r="H712" s="87"/>
      <c r="I712" s="87"/>
    </row>
    <row r="713" spans="8:9">
      <c r="H713" s="87"/>
      <c r="I713" s="87"/>
    </row>
    <row r="714" spans="8:9">
      <c r="H714" s="87"/>
      <c r="I714" s="87"/>
    </row>
    <row r="715" spans="8:9">
      <c r="H715" s="87"/>
      <c r="I715" s="87"/>
    </row>
    <row r="716" spans="8:9">
      <c r="H716" s="87"/>
      <c r="I716" s="87"/>
    </row>
    <row r="717" spans="8:9">
      <c r="H717" s="87"/>
      <c r="I717" s="87"/>
    </row>
    <row r="718" spans="8:9">
      <c r="H718" s="87"/>
      <c r="I718" s="87"/>
    </row>
    <row r="719" spans="8:9">
      <c r="H719" s="87"/>
      <c r="I719" s="87"/>
    </row>
    <row r="720" spans="8:9">
      <c r="H720" s="87"/>
      <c r="I720" s="87"/>
    </row>
    <row r="721" spans="8:9">
      <c r="H721" s="87"/>
      <c r="I721" s="87"/>
    </row>
    <row r="722" spans="8:9">
      <c r="H722" s="87"/>
      <c r="I722" s="87"/>
    </row>
    <row r="723" spans="8:9">
      <c r="H723" s="87"/>
      <c r="I723" s="87"/>
    </row>
    <row r="724" spans="8:9">
      <c r="H724" s="87"/>
      <c r="I724" s="87"/>
    </row>
    <row r="725" spans="8:9">
      <c r="H725" s="87"/>
      <c r="I725" s="87"/>
    </row>
    <row r="726" spans="8:9">
      <c r="H726" s="87"/>
      <c r="I726" s="87"/>
    </row>
    <row r="727" spans="8:9">
      <c r="H727" s="87"/>
      <c r="I727" s="87"/>
    </row>
    <row r="728" spans="8:9">
      <c r="H728" s="87"/>
      <c r="I728" s="87"/>
    </row>
    <row r="729" spans="8:9">
      <c r="H729" s="87"/>
      <c r="I729" s="87"/>
    </row>
    <row r="730" spans="8:9">
      <c r="H730" s="87"/>
      <c r="I730" s="87"/>
    </row>
    <row r="731" spans="8:9">
      <c r="H731" s="87"/>
      <c r="I731" s="87"/>
    </row>
    <row r="732" spans="8:9">
      <c r="H732" s="87"/>
      <c r="I732" s="87"/>
    </row>
    <row r="733" spans="8:9">
      <c r="H733" s="87"/>
      <c r="I733" s="87"/>
    </row>
    <row r="734" spans="8:9">
      <c r="H734" s="87"/>
      <c r="I734" s="87"/>
    </row>
    <row r="735" spans="8:9">
      <c r="H735" s="87"/>
      <c r="I735" s="87"/>
    </row>
    <row r="736" spans="8:9">
      <c r="H736" s="87"/>
      <c r="I736" s="87"/>
    </row>
    <row r="737" spans="8:9">
      <c r="H737" s="87"/>
      <c r="I737" s="87"/>
    </row>
    <row r="738" spans="8:9">
      <c r="H738" s="87"/>
      <c r="I738" s="87"/>
    </row>
    <row r="739" spans="8:9">
      <c r="H739" s="87"/>
      <c r="I739" s="87"/>
    </row>
    <row r="740" spans="8:9">
      <c r="H740" s="87"/>
      <c r="I740" s="87"/>
    </row>
    <row r="741" spans="8:9">
      <c r="H741" s="87"/>
      <c r="I741" s="87"/>
    </row>
    <row r="742" spans="8:9">
      <c r="H742" s="87"/>
      <c r="I742" s="87"/>
    </row>
    <row r="743" spans="8:9">
      <c r="H743" s="87"/>
      <c r="I743" s="87"/>
    </row>
    <row r="744" spans="8:9">
      <c r="H744" s="87"/>
      <c r="I744" s="87"/>
    </row>
    <row r="745" spans="8:9">
      <c r="H745" s="87"/>
      <c r="I745" s="87"/>
    </row>
    <row r="746" spans="8:9">
      <c r="H746" s="87"/>
      <c r="I746" s="87"/>
    </row>
    <row r="747" spans="8:9">
      <c r="H747" s="87"/>
      <c r="I747" s="87"/>
    </row>
    <row r="748" spans="8:9">
      <c r="H748" s="87"/>
      <c r="I748" s="87"/>
    </row>
    <row r="749" spans="8:9">
      <c r="H749" s="87"/>
      <c r="I749" s="87"/>
    </row>
    <row r="750" spans="8:9">
      <c r="H750" s="87"/>
      <c r="I750" s="87"/>
    </row>
    <row r="751" spans="8:9">
      <c r="H751" s="87"/>
      <c r="I751" s="87"/>
    </row>
    <row r="752" spans="8:9">
      <c r="H752" s="87"/>
      <c r="I752" s="87"/>
    </row>
    <row r="753" spans="8:9">
      <c r="H753" s="87"/>
      <c r="I753" s="87"/>
    </row>
    <row r="754" spans="8:9">
      <c r="H754" s="87"/>
      <c r="I754" s="87"/>
    </row>
    <row r="755" spans="8:9">
      <c r="H755" s="87"/>
      <c r="I755" s="87"/>
    </row>
    <row r="756" spans="8:9">
      <c r="H756" s="87"/>
      <c r="I756" s="87"/>
    </row>
    <row r="757" spans="8:9">
      <c r="H757" s="87"/>
      <c r="I757" s="87"/>
    </row>
    <row r="758" spans="8:9">
      <c r="H758" s="87"/>
      <c r="I758" s="87"/>
    </row>
    <row r="759" spans="8:9">
      <c r="H759" s="87"/>
      <c r="I759" s="87"/>
    </row>
    <row r="760" spans="8:9">
      <c r="H760" s="87"/>
      <c r="I760" s="87"/>
    </row>
    <row r="761" spans="8:9">
      <c r="H761" s="87"/>
      <c r="I761" s="87"/>
    </row>
    <row r="762" spans="8:9">
      <c r="H762" s="87"/>
      <c r="I762" s="87"/>
    </row>
    <row r="763" spans="8:9">
      <c r="H763" s="87"/>
      <c r="I763" s="87"/>
    </row>
    <row r="764" spans="8:9">
      <c r="H764" s="87"/>
      <c r="I764" s="87"/>
    </row>
    <row r="765" spans="8:9">
      <c r="H765" s="87"/>
      <c r="I765" s="87"/>
    </row>
    <row r="766" spans="8:9">
      <c r="H766" s="87"/>
      <c r="I766" s="87"/>
    </row>
    <row r="767" spans="8:9">
      <c r="H767" s="87"/>
      <c r="I767" s="87"/>
    </row>
    <row r="768" spans="8:9">
      <c r="H768" s="87"/>
      <c r="I768" s="87"/>
    </row>
    <row r="769" spans="8:9">
      <c r="H769" s="87"/>
      <c r="I769" s="87"/>
    </row>
    <row r="770" spans="8:9">
      <c r="H770" s="87"/>
      <c r="I770" s="87"/>
    </row>
    <row r="771" spans="8:9">
      <c r="H771" s="87"/>
      <c r="I771" s="87"/>
    </row>
    <row r="772" spans="8:9">
      <c r="H772" s="87"/>
      <c r="I772" s="87"/>
    </row>
    <row r="773" spans="8:9">
      <c r="H773" s="87"/>
      <c r="I773" s="87"/>
    </row>
    <row r="774" spans="8:9">
      <c r="H774" s="87"/>
      <c r="I774" s="87"/>
    </row>
    <row r="775" spans="8:9">
      <c r="H775" s="87"/>
      <c r="I775" s="87"/>
    </row>
    <row r="776" spans="8:9">
      <c r="H776" s="87"/>
      <c r="I776" s="87"/>
    </row>
    <row r="777" spans="8:9">
      <c r="H777" s="87"/>
      <c r="I777" s="87"/>
    </row>
    <row r="778" spans="8:9">
      <c r="H778" s="87"/>
      <c r="I778" s="87"/>
    </row>
    <row r="779" spans="8:9">
      <c r="H779" s="87"/>
      <c r="I779" s="87"/>
    </row>
    <row r="780" spans="8:9">
      <c r="H780" s="87"/>
      <c r="I780" s="87"/>
    </row>
    <row r="781" spans="8:9">
      <c r="H781" s="87"/>
      <c r="I781" s="87"/>
    </row>
    <row r="782" spans="8:9">
      <c r="H782" s="87"/>
      <c r="I782" s="87"/>
    </row>
    <row r="783" spans="8:9">
      <c r="H783" s="87"/>
      <c r="I783" s="87"/>
    </row>
    <row r="784" spans="8:9">
      <c r="H784" s="87"/>
      <c r="I784" s="87"/>
    </row>
    <row r="785" spans="8:9">
      <c r="H785" s="87"/>
      <c r="I785" s="87"/>
    </row>
    <row r="786" spans="8:9">
      <c r="H786" s="87"/>
      <c r="I786" s="87"/>
    </row>
    <row r="787" spans="8:9">
      <c r="H787" s="87"/>
      <c r="I787" s="87"/>
    </row>
    <row r="788" spans="8:9">
      <c r="H788" s="87"/>
      <c r="I788" s="87"/>
    </row>
    <row r="789" spans="8:9">
      <c r="H789" s="87"/>
      <c r="I789" s="87"/>
    </row>
    <row r="790" spans="8:9">
      <c r="H790" s="87"/>
      <c r="I790" s="87"/>
    </row>
    <row r="791" spans="8:9">
      <c r="H791" s="87"/>
      <c r="I791" s="87"/>
    </row>
    <row r="792" spans="8:9">
      <c r="H792" s="87"/>
      <c r="I792" s="87"/>
    </row>
    <row r="793" spans="8:9">
      <c r="H793" s="87"/>
      <c r="I793" s="87"/>
    </row>
    <row r="794" spans="8:9">
      <c r="H794" s="87"/>
      <c r="I794" s="87"/>
    </row>
    <row r="795" spans="8:9">
      <c r="H795" s="87"/>
      <c r="I795" s="87"/>
    </row>
    <row r="796" spans="8:9">
      <c r="H796" s="87"/>
      <c r="I796" s="87"/>
    </row>
    <row r="797" spans="8:9">
      <c r="H797" s="87"/>
      <c r="I797" s="87"/>
    </row>
    <row r="798" spans="8:9">
      <c r="H798" s="87"/>
      <c r="I798" s="87"/>
    </row>
    <row r="799" spans="8:9">
      <c r="H799" s="87"/>
      <c r="I799" s="87"/>
    </row>
    <row r="800" spans="8:9">
      <c r="H800" s="87"/>
      <c r="I800" s="87"/>
    </row>
    <row r="801" spans="8:9">
      <c r="H801" s="87"/>
      <c r="I801" s="87"/>
    </row>
    <row r="802" spans="8:9">
      <c r="H802" s="87"/>
      <c r="I802" s="87"/>
    </row>
    <row r="803" spans="8:9">
      <c r="H803" s="87"/>
      <c r="I803" s="87"/>
    </row>
    <row r="804" spans="8:9">
      <c r="H804" s="87"/>
      <c r="I804" s="87"/>
    </row>
    <row r="805" spans="8:9">
      <c r="H805" s="87"/>
      <c r="I805" s="87"/>
    </row>
    <row r="806" spans="8:9">
      <c r="H806" s="87"/>
      <c r="I806" s="87"/>
    </row>
    <row r="807" spans="8:9">
      <c r="H807" s="87"/>
      <c r="I807" s="87"/>
    </row>
    <row r="808" spans="8:9">
      <c r="H808" s="87"/>
      <c r="I808" s="87"/>
    </row>
    <row r="809" spans="8:9">
      <c r="H809" s="87"/>
      <c r="I809" s="87"/>
    </row>
    <row r="810" spans="8:9">
      <c r="H810" s="87"/>
      <c r="I810" s="87"/>
    </row>
    <row r="811" spans="8:9">
      <c r="H811" s="87"/>
      <c r="I811" s="87"/>
    </row>
    <row r="812" spans="8:9">
      <c r="H812" s="87"/>
      <c r="I812" s="87"/>
    </row>
    <row r="813" spans="8:9">
      <c r="H813" s="87"/>
      <c r="I813" s="87"/>
    </row>
    <row r="814" spans="8:9">
      <c r="H814" s="87"/>
      <c r="I814" s="87"/>
    </row>
    <row r="815" spans="8:9">
      <c r="H815" s="87"/>
      <c r="I815" s="87"/>
    </row>
    <row r="816" spans="8:9">
      <c r="H816" s="87"/>
      <c r="I816" s="87"/>
    </row>
    <row r="817" spans="8:9">
      <c r="H817" s="87"/>
      <c r="I817" s="87"/>
    </row>
    <row r="818" spans="8:9">
      <c r="H818" s="87"/>
      <c r="I818" s="87"/>
    </row>
    <row r="819" spans="8:9">
      <c r="H819" s="87"/>
      <c r="I819" s="87"/>
    </row>
    <row r="820" spans="8:9">
      <c r="H820" s="87"/>
      <c r="I820" s="87"/>
    </row>
    <row r="821" spans="8:9">
      <c r="H821" s="87"/>
      <c r="I821" s="87"/>
    </row>
    <row r="822" spans="8:9">
      <c r="H822" s="87"/>
      <c r="I822" s="87"/>
    </row>
    <row r="823" spans="8:9">
      <c r="H823" s="87"/>
      <c r="I823" s="87"/>
    </row>
    <row r="824" spans="8:9">
      <c r="H824" s="87"/>
      <c r="I824" s="87"/>
    </row>
    <row r="825" spans="8:9">
      <c r="H825" s="87"/>
      <c r="I825" s="87"/>
    </row>
    <row r="826" spans="8:9">
      <c r="H826" s="87"/>
      <c r="I826" s="87"/>
    </row>
    <row r="827" spans="8:9">
      <c r="H827" s="87"/>
      <c r="I827" s="87"/>
    </row>
    <row r="828" spans="8:9">
      <c r="H828" s="87"/>
      <c r="I828" s="87"/>
    </row>
    <row r="829" spans="8:9">
      <c r="H829" s="87"/>
      <c r="I829" s="87"/>
    </row>
    <row r="830" spans="8:9">
      <c r="H830" s="87"/>
      <c r="I830" s="87"/>
    </row>
    <row r="831" spans="8:9">
      <c r="H831" s="87"/>
      <c r="I831" s="87"/>
    </row>
    <row r="832" spans="8:9">
      <c r="H832" s="87"/>
      <c r="I832" s="87"/>
    </row>
    <row r="833" spans="8:9">
      <c r="H833" s="87"/>
      <c r="I833" s="87"/>
    </row>
    <row r="834" spans="8:9">
      <c r="H834" s="87"/>
      <c r="I834" s="87"/>
    </row>
    <row r="835" spans="8:9">
      <c r="H835" s="87"/>
      <c r="I835" s="87"/>
    </row>
    <row r="836" spans="8:9">
      <c r="H836" s="87"/>
      <c r="I836" s="87"/>
    </row>
    <row r="837" spans="8:9">
      <c r="H837" s="87"/>
      <c r="I837" s="87"/>
    </row>
    <row r="838" spans="8:9">
      <c r="H838" s="87"/>
      <c r="I838" s="87"/>
    </row>
    <row r="839" spans="8:9">
      <c r="H839" s="87"/>
      <c r="I839" s="87"/>
    </row>
    <row r="840" spans="8:9">
      <c r="H840" s="87"/>
      <c r="I840" s="87"/>
    </row>
    <row r="841" spans="8:9">
      <c r="H841" s="87"/>
      <c r="I841" s="87"/>
    </row>
    <row r="842" spans="8:9">
      <c r="H842" s="87"/>
      <c r="I842" s="87"/>
    </row>
    <row r="843" spans="8:9">
      <c r="H843" s="87"/>
      <c r="I843" s="87"/>
    </row>
    <row r="844" spans="8:9">
      <c r="H844" s="87"/>
      <c r="I844" s="87"/>
    </row>
    <row r="845" spans="8:9">
      <c r="H845" s="87"/>
      <c r="I845" s="87"/>
    </row>
    <row r="846" spans="8:9">
      <c r="H846" s="87"/>
      <c r="I846" s="87"/>
    </row>
    <row r="847" spans="8:9">
      <c r="H847" s="87"/>
      <c r="I847" s="87"/>
    </row>
    <row r="848" spans="8:9">
      <c r="H848" s="87"/>
      <c r="I848" s="87"/>
    </row>
    <row r="849" spans="8:9">
      <c r="H849" s="87"/>
      <c r="I849" s="87"/>
    </row>
    <row r="850" spans="8:9">
      <c r="H850" s="87"/>
      <c r="I850" s="87"/>
    </row>
    <row r="851" spans="8:9">
      <c r="H851" s="87"/>
      <c r="I851" s="87"/>
    </row>
    <row r="852" spans="8:9">
      <c r="H852" s="87"/>
      <c r="I852" s="87"/>
    </row>
    <row r="853" spans="8:9">
      <c r="H853" s="87"/>
      <c r="I853" s="87"/>
    </row>
    <row r="854" spans="8:9">
      <c r="H854" s="87"/>
      <c r="I854" s="87"/>
    </row>
    <row r="855" spans="8:9">
      <c r="H855" s="87"/>
      <c r="I855" s="87"/>
    </row>
    <row r="856" spans="8:9">
      <c r="H856" s="87"/>
      <c r="I856" s="87"/>
    </row>
    <row r="857" spans="8:9">
      <c r="H857" s="87"/>
      <c r="I857" s="87"/>
    </row>
    <row r="858" spans="8:9">
      <c r="H858" s="87"/>
      <c r="I858" s="87"/>
    </row>
    <row r="859" spans="8:9">
      <c r="H859" s="87"/>
      <c r="I859" s="87"/>
    </row>
    <row r="860" spans="8:9">
      <c r="H860" s="87"/>
      <c r="I860" s="87"/>
    </row>
    <row r="861" spans="8:9">
      <c r="H861" s="87"/>
      <c r="I861" s="87"/>
    </row>
    <row r="862" spans="8:9">
      <c r="H862" s="87"/>
      <c r="I862" s="87"/>
    </row>
    <row r="863" spans="8:9">
      <c r="H863" s="87"/>
      <c r="I863" s="87"/>
    </row>
    <row r="864" spans="8:9">
      <c r="H864" s="87"/>
      <c r="I864" s="87"/>
    </row>
    <row r="865" spans="8:9">
      <c r="H865" s="87"/>
      <c r="I865" s="87"/>
    </row>
    <row r="866" spans="8:9">
      <c r="H866" s="87"/>
      <c r="I866" s="87"/>
    </row>
    <row r="867" spans="8:9">
      <c r="H867" s="87"/>
      <c r="I867" s="87"/>
    </row>
    <row r="868" spans="8:9">
      <c r="H868" s="87"/>
      <c r="I868" s="87"/>
    </row>
    <row r="869" spans="8:9">
      <c r="H869" s="87"/>
      <c r="I869" s="87"/>
    </row>
    <row r="870" spans="8:9">
      <c r="H870" s="87"/>
      <c r="I870" s="87"/>
    </row>
    <row r="871" spans="8:9">
      <c r="H871" s="87"/>
      <c r="I871" s="87"/>
    </row>
    <row r="872" spans="8:9">
      <c r="H872" s="87"/>
      <c r="I872" s="87"/>
    </row>
    <row r="873" spans="8:9">
      <c r="H873" s="87"/>
      <c r="I873" s="87"/>
    </row>
    <row r="874" spans="8:9">
      <c r="H874" s="87"/>
      <c r="I874" s="87"/>
    </row>
    <row r="875" spans="8:9">
      <c r="H875" s="87"/>
      <c r="I875" s="87"/>
    </row>
    <row r="876" spans="8:9">
      <c r="H876" s="87"/>
      <c r="I876" s="87"/>
    </row>
    <row r="877" spans="8:9">
      <c r="H877" s="87"/>
      <c r="I877" s="87"/>
    </row>
    <row r="878" spans="8:9">
      <c r="H878" s="87"/>
      <c r="I878" s="87"/>
    </row>
    <row r="879" spans="8:9">
      <c r="H879" s="87"/>
      <c r="I879" s="87"/>
    </row>
    <row r="880" spans="8:9">
      <c r="H880" s="87"/>
      <c r="I880" s="87"/>
    </row>
    <row r="881" spans="8:9">
      <c r="H881" s="87"/>
      <c r="I881" s="87"/>
    </row>
    <row r="882" spans="8:9">
      <c r="H882" s="87"/>
      <c r="I882" s="87"/>
    </row>
    <row r="883" spans="8:9">
      <c r="H883" s="87"/>
      <c r="I883" s="87"/>
    </row>
    <row r="884" spans="8:9">
      <c r="H884" s="87"/>
      <c r="I884" s="87"/>
    </row>
    <row r="885" spans="8:9">
      <c r="H885" s="87"/>
      <c r="I885" s="87"/>
    </row>
    <row r="886" spans="8:9">
      <c r="H886" s="87"/>
      <c r="I886" s="87"/>
    </row>
    <row r="887" spans="8:9">
      <c r="H887" s="87"/>
      <c r="I887" s="87"/>
    </row>
    <row r="888" spans="8:9">
      <c r="H888" s="87"/>
      <c r="I888" s="87"/>
    </row>
    <row r="889" spans="8:9">
      <c r="H889" s="87"/>
      <c r="I889" s="87"/>
    </row>
    <row r="890" spans="8:9">
      <c r="H890" s="87"/>
      <c r="I890" s="87"/>
    </row>
    <row r="891" spans="8:9">
      <c r="H891" s="87"/>
      <c r="I891" s="87"/>
    </row>
    <row r="892" spans="8:9">
      <c r="H892" s="87"/>
      <c r="I892" s="87"/>
    </row>
    <row r="893" spans="8:9">
      <c r="H893" s="87"/>
      <c r="I893" s="87"/>
    </row>
    <row r="894" spans="8:9">
      <c r="H894" s="87"/>
      <c r="I894" s="87"/>
    </row>
    <row r="895" spans="8:9">
      <c r="H895" s="87"/>
      <c r="I895" s="87"/>
    </row>
    <row r="896" spans="8:9">
      <c r="H896" s="87"/>
      <c r="I896" s="87"/>
    </row>
    <row r="897" spans="8:9">
      <c r="H897" s="87"/>
      <c r="I897" s="87"/>
    </row>
    <row r="898" spans="8:9">
      <c r="H898" s="87"/>
      <c r="I898" s="87"/>
    </row>
    <row r="899" spans="8:9">
      <c r="H899" s="87"/>
      <c r="I899" s="87"/>
    </row>
    <row r="900" spans="8:9">
      <c r="H900" s="87"/>
      <c r="I900" s="87"/>
    </row>
    <row r="901" spans="8:9">
      <c r="H901" s="87"/>
      <c r="I901" s="87"/>
    </row>
    <row r="902" spans="8:9">
      <c r="H902" s="87"/>
      <c r="I902" s="87"/>
    </row>
    <row r="903" spans="8:9">
      <c r="H903" s="87"/>
      <c r="I903" s="87"/>
    </row>
    <row r="904" spans="8:9">
      <c r="H904" s="87"/>
      <c r="I904" s="87"/>
    </row>
    <row r="905" spans="8:9">
      <c r="H905" s="87"/>
      <c r="I905" s="87"/>
    </row>
    <row r="906" spans="8:9">
      <c r="H906" s="87"/>
      <c r="I906" s="87"/>
    </row>
    <row r="907" spans="8:9">
      <c r="H907" s="87"/>
      <c r="I907" s="87"/>
    </row>
    <row r="908" spans="8:9">
      <c r="H908" s="87"/>
      <c r="I908" s="87"/>
    </row>
    <row r="909" spans="8:9">
      <c r="H909" s="87"/>
      <c r="I909" s="87"/>
    </row>
    <row r="910" spans="8:9">
      <c r="H910" s="87"/>
      <c r="I910" s="87"/>
    </row>
    <row r="911" spans="8:9">
      <c r="H911" s="87"/>
      <c r="I911" s="87"/>
    </row>
    <row r="912" spans="8:9">
      <c r="H912" s="87"/>
      <c r="I912" s="87"/>
    </row>
    <row r="913" spans="8:9">
      <c r="H913" s="87"/>
      <c r="I913" s="87"/>
    </row>
    <row r="914" spans="8:9">
      <c r="H914" s="87"/>
      <c r="I914" s="87"/>
    </row>
    <row r="915" spans="8:9">
      <c r="H915" s="87"/>
      <c r="I915" s="87"/>
    </row>
    <row r="916" spans="8:9">
      <c r="H916" s="87"/>
      <c r="I916" s="87"/>
    </row>
    <row r="917" spans="8:9">
      <c r="H917" s="87"/>
      <c r="I917" s="87"/>
    </row>
    <row r="918" spans="8:9">
      <c r="H918" s="87"/>
      <c r="I918" s="87"/>
    </row>
    <row r="919" spans="8:9">
      <c r="H919" s="87"/>
      <c r="I919" s="87"/>
    </row>
    <row r="920" spans="8:9">
      <c r="H920" s="87"/>
      <c r="I920" s="87"/>
    </row>
    <row r="921" spans="8:9">
      <c r="H921" s="87"/>
      <c r="I921" s="87"/>
    </row>
    <row r="922" spans="8:9">
      <c r="H922" s="87"/>
      <c r="I922" s="87"/>
    </row>
    <row r="923" spans="8:9">
      <c r="H923" s="87"/>
      <c r="I923" s="87"/>
    </row>
    <row r="924" spans="8:9">
      <c r="H924" s="87"/>
      <c r="I924" s="87"/>
    </row>
    <row r="925" spans="8:9">
      <c r="H925" s="87"/>
      <c r="I925" s="87"/>
    </row>
    <row r="926" spans="8:9">
      <c r="H926" s="87"/>
      <c r="I926" s="87"/>
    </row>
    <row r="927" spans="8:9">
      <c r="H927" s="87"/>
      <c r="I927" s="87"/>
    </row>
    <row r="928" spans="8:9">
      <c r="H928" s="87"/>
      <c r="I928" s="87"/>
    </row>
    <row r="929" spans="8:9">
      <c r="H929" s="87"/>
      <c r="I929" s="87"/>
    </row>
    <row r="930" spans="8:9">
      <c r="H930" s="87"/>
      <c r="I930" s="87"/>
    </row>
    <row r="931" spans="8:9">
      <c r="H931" s="87"/>
      <c r="I931" s="87"/>
    </row>
    <row r="932" spans="8:9">
      <c r="H932" s="87"/>
      <c r="I932" s="87"/>
    </row>
    <row r="933" spans="8:9">
      <c r="H933" s="87"/>
      <c r="I933" s="87"/>
    </row>
    <row r="934" spans="8:9">
      <c r="H934" s="87"/>
      <c r="I934" s="87"/>
    </row>
    <row r="935" spans="8:9">
      <c r="H935" s="87"/>
      <c r="I935" s="87"/>
    </row>
    <row r="936" spans="8:9">
      <c r="H936" s="87"/>
      <c r="I936" s="87"/>
    </row>
    <row r="937" spans="8:9">
      <c r="H937" s="87"/>
      <c r="I937" s="87"/>
    </row>
    <row r="938" spans="8:9">
      <c r="H938" s="87"/>
      <c r="I938" s="87"/>
    </row>
    <row r="939" spans="8:9">
      <c r="H939" s="87"/>
      <c r="I939" s="87"/>
    </row>
    <row r="940" spans="8:9">
      <c r="H940" s="87"/>
      <c r="I940" s="87"/>
    </row>
    <row r="941" spans="8:9">
      <c r="H941" s="87"/>
      <c r="I941" s="87"/>
    </row>
    <row r="942" spans="8:9">
      <c r="H942" s="87"/>
      <c r="I942" s="87"/>
    </row>
    <row r="943" spans="8:9">
      <c r="H943" s="87"/>
      <c r="I943" s="87"/>
    </row>
    <row r="944" spans="8:9">
      <c r="H944" s="87"/>
      <c r="I944" s="87"/>
    </row>
    <row r="945" spans="8:9">
      <c r="H945" s="87"/>
      <c r="I945" s="87"/>
    </row>
    <row r="946" spans="8:9">
      <c r="H946" s="87"/>
      <c r="I946" s="87"/>
    </row>
    <row r="947" spans="8:9">
      <c r="H947" s="87"/>
      <c r="I947" s="87"/>
    </row>
    <row r="948" spans="8:9">
      <c r="H948" s="87"/>
      <c r="I948" s="87"/>
    </row>
    <row r="949" spans="8:9">
      <c r="H949" s="87"/>
      <c r="I949" s="87"/>
    </row>
    <row r="950" spans="8:9">
      <c r="H950" s="87"/>
      <c r="I950" s="87"/>
    </row>
    <row r="951" spans="8:9">
      <c r="H951" s="87"/>
      <c r="I951" s="87"/>
    </row>
    <row r="952" spans="8:9">
      <c r="H952" s="87"/>
      <c r="I952" s="87"/>
    </row>
    <row r="953" spans="8:9">
      <c r="H953" s="87"/>
      <c r="I953" s="87"/>
    </row>
    <row r="954" spans="8:9">
      <c r="H954" s="87"/>
      <c r="I954" s="87"/>
    </row>
    <row r="955" spans="8:9">
      <c r="H955" s="87"/>
      <c r="I955" s="87"/>
    </row>
    <row r="956" spans="8:9">
      <c r="H956" s="87"/>
      <c r="I956" s="87"/>
    </row>
    <row r="957" spans="8:9">
      <c r="H957" s="87"/>
      <c r="I957" s="87"/>
    </row>
    <row r="958" spans="8:9">
      <c r="H958" s="87"/>
      <c r="I958" s="87"/>
    </row>
    <row r="959" spans="8:9">
      <c r="H959" s="87"/>
      <c r="I959" s="87"/>
    </row>
    <row r="960" spans="8:9">
      <c r="H960" s="87"/>
      <c r="I960" s="87"/>
    </row>
    <row r="961" spans="8:9">
      <c r="H961" s="87"/>
      <c r="I961" s="87"/>
    </row>
    <row r="962" spans="8:9">
      <c r="H962" s="87"/>
      <c r="I962" s="87"/>
    </row>
    <row r="963" spans="8:9">
      <c r="H963" s="87"/>
      <c r="I963" s="87"/>
    </row>
    <row r="964" spans="8:9">
      <c r="H964" s="87"/>
      <c r="I964" s="87"/>
    </row>
    <row r="965" spans="8:9">
      <c r="H965" s="87"/>
      <c r="I965" s="87"/>
    </row>
    <row r="966" spans="8:9">
      <c r="H966" s="87"/>
      <c r="I966" s="87"/>
    </row>
    <row r="967" spans="8:9">
      <c r="H967" s="87"/>
      <c r="I967" s="87"/>
    </row>
    <row r="968" spans="8:9">
      <c r="H968" s="87"/>
      <c r="I968" s="87"/>
    </row>
    <row r="969" spans="8:9">
      <c r="H969" s="87"/>
      <c r="I969" s="87"/>
    </row>
    <row r="970" spans="8:9">
      <c r="H970" s="87"/>
      <c r="I970" s="87"/>
    </row>
    <row r="971" spans="8:9">
      <c r="H971" s="87"/>
      <c r="I971" s="87"/>
    </row>
    <row r="972" spans="8:9">
      <c r="H972" s="87"/>
      <c r="I972" s="87"/>
    </row>
    <row r="973" spans="8:9">
      <c r="H973" s="87"/>
      <c r="I973" s="87"/>
    </row>
    <row r="974" spans="8:9">
      <c r="H974" s="87"/>
      <c r="I974" s="87"/>
    </row>
    <row r="975" spans="8:9">
      <c r="H975" s="87"/>
      <c r="I975" s="87"/>
    </row>
    <row r="976" spans="8:9">
      <c r="H976" s="87"/>
      <c r="I976" s="87"/>
    </row>
    <row r="977" spans="8:9">
      <c r="H977" s="87"/>
      <c r="I977" s="87"/>
    </row>
    <row r="978" spans="8:9">
      <c r="H978" s="87"/>
      <c r="I978" s="87"/>
    </row>
    <row r="979" spans="8:9">
      <c r="H979" s="87"/>
      <c r="I979" s="87"/>
    </row>
    <row r="980" spans="8:9">
      <c r="H980" s="87"/>
      <c r="I980" s="87"/>
    </row>
    <row r="981" spans="8:9">
      <c r="H981" s="87"/>
      <c r="I981" s="87"/>
    </row>
    <row r="982" spans="8:9">
      <c r="H982" s="87"/>
      <c r="I982" s="87"/>
    </row>
    <row r="983" spans="8:9">
      <c r="H983" s="87"/>
      <c r="I983" s="87"/>
    </row>
    <row r="984" spans="8:9">
      <c r="H984" s="87"/>
      <c r="I984" s="87"/>
    </row>
    <row r="985" spans="8:9">
      <c r="H985" s="87"/>
      <c r="I985" s="87"/>
    </row>
    <row r="986" spans="8:9">
      <c r="H986" s="87"/>
      <c r="I986" s="87"/>
    </row>
    <row r="987" spans="8:9">
      <c r="H987" s="87"/>
      <c r="I987" s="87"/>
    </row>
    <row r="988" spans="8:9">
      <c r="H988" s="87"/>
      <c r="I988" s="87"/>
    </row>
    <row r="989" spans="8:9">
      <c r="H989" s="87"/>
      <c r="I989" s="87"/>
    </row>
    <row r="990" spans="8:9">
      <c r="H990" s="87"/>
      <c r="I990" s="87"/>
    </row>
    <row r="991" spans="8:9">
      <c r="H991" s="87"/>
      <c r="I991" s="87"/>
    </row>
    <row r="992" spans="8:9">
      <c r="H992" s="87"/>
      <c r="I992" s="87"/>
    </row>
    <row r="993" spans="8:9">
      <c r="H993" s="87"/>
      <c r="I993" s="87"/>
    </row>
    <row r="994" spans="8:9">
      <c r="H994" s="87"/>
      <c r="I994" s="87"/>
    </row>
    <row r="995" spans="8:9">
      <c r="H995" s="87"/>
      <c r="I995" s="87"/>
    </row>
    <row r="996" spans="8:9">
      <c r="H996" s="87"/>
      <c r="I996" s="87"/>
    </row>
    <row r="997" spans="8:9">
      <c r="H997" s="87"/>
      <c r="I997" s="87"/>
    </row>
    <row r="998" spans="8:9">
      <c r="H998" s="87"/>
      <c r="I998" s="87"/>
    </row>
    <row r="999" spans="8:9">
      <c r="H999" s="87"/>
      <c r="I999" s="87"/>
    </row>
    <row r="1000" spans="8:9">
      <c r="H1000" s="87"/>
      <c r="I1000" s="87"/>
    </row>
    <row r="1001" spans="8:9">
      <c r="H1001" s="87"/>
      <c r="I1001" s="87"/>
    </row>
    <row r="1002" spans="8:9">
      <c r="H1002" s="87"/>
      <c r="I1002" s="87"/>
    </row>
    <row r="1003" spans="8:9">
      <c r="H1003" s="87"/>
      <c r="I1003" s="87"/>
    </row>
    <row r="1004" spans="8:9">
      <c r="H1004" s="87"/>
      <c r="I1004" s="87"/>
    </row>
    <row r="1005" spans="8:9">
      <c r="H1005" s="87"/>
      <c r="I1005" s="87"/>
    </row>
    <row r="1006" spans="8:9">
      <c r="H1006" s="87"/>
      <c r="I1006" s="87"/>
    </row>
    <row r="1007" spans="8:9">
      <c r="H1007" s="87"/>
      <c r="I1007" s="87"/>
    </row>
    <row r="1008" spans="8:9">
      <c r="H1008" s="87"/>
      <c r="I1008" s="87"/>
    </row>
    <row r="1009" spans="8:9">
      <c r="H1009" s="87"/>
      <c r="I1009" s="87"/>
    </row>
    <row r="1010" spans="8:9">
      <c r="H1010" s="87"/>
      <c r="I1010" s="87"/>
    </row>
    <row r="1011" spans="8:9">
      <c r="H1011" s="87"/>
      <c r="I1011" s="87"/>
    </row>
    <row r="1012" spans="8:9">
      <c r="H1012" s="87"/>
      <c r="I1012" s="87"/>
    </row>
    <row r="1013" spans="8:9">
      <c r="H1013" s="87"/>
      <c r="I1013" s="87"/>
    </row>
    <row r="1014" spans="8:9">
      <c r="H1014" s="87"/>
      <c r="I1014" s="87"/>
    </row>
    <row r="1015" spans="8:9">
      <c r="H1015" s="87"/>
      <c r="I1015" s="87"/>
    </row>
    <row r="1016" spans="8:9">
      <c r="H1016" s="87"/>
      <c r="I1016" s="87"/>
    </row>
    <row r="1017" spans="8:9">
      <c r="H1017" s="87"/>
      <c r="I1017" s="87"/>
    </row>
    <row r="1018" spans="8:9">
      <c r="H1018" s="87"/>
      <c r="I1018" s="87"/>
    </row>
    <row r="1019" spans="8:9">
      <c r="H1019" s="87"/>
      <c r="I1019" s="87"/>
    </row>
    <row r="1020" spans="8:9">
      <c r="H1020" s="87"/>
      <c r="I1020" s="87"/>
    </row>
    <row r="1021" spans="8:9">
      <c r="H1021" s="87"/>
      <c r="I1021" s="87"/>
    </row>
    <row r="1022" spans="8:9">
      <c r="H1022" s="87"/>
      <c r="I1022" s="87"/>
    </row>
    <row r="1023" spans="8:9">
      <c r="H1023" s="87"/>
      <c r="I1023" s="87"/>
    </row>
    <row r="1024" spans="8:9">
      <c r="H1024" s="87"/>
      <c r="I1024" s="87"/>
    </row>
    <row r="1025" spans="8:9">
      <c r="H1025" s="87"/>
      <c r="I1025" s="87"/>
    </row>
    <row r="1026" spans="8:9">
      <c r="H1026" s="87"/>
      <c r="I1026" s="87"/>
    </row>
    <row r="1027" spans="8:9">
      <c r="H1027" s="87"/>
      <c r="I1027" s="87"/>
    </row>
    <row r="1028" spans="8:9">
      <c r="H1028" s="87"/>
      <c r="I1028" s="87"/>
    </row>
    <row r="1029" spans="8:9">
      <c r="H1029" s="87"/>
      <c r="I1029" s="87"/>
    </row>
    <row r="1030" spans="8:9">
      <c r="H1030" s="87"/>
      <c r="I1030" s="87"/>
    </row>
    <row r="1031" spans="8:9">
      <c r="H1031" s="87"/>
      <c r="I1031" s="87"/>
    </row>
    <row r="1032" spans="8:9">
      <c r="H1032" s="87"/>
      <c r="I1032" s="87"/>
    </row>
    <row r="1033" spans="8:9">
      <c r="H1033" s="87"/>
      <c r="I1033" s="87"/>
    </row>
    <row r="1034" spans="8:9">
      <c r="H1034" s="87"/>
      <c r="I1034" s="87"/>
    </row>
    <row r="1035" spans="8:9">
      <c r="H1035" s="87"/>
      <c r="I1035" s="87"/>
    </row>
    <row r="1036" spans="8:9">
      <c r="H1036" s="87"/>
      <c r="I1036" s="87"/>
    </row>
    <row r="1037" spans="8:9">
      <c r="H1037" s="87"/>
      <c r="I1037" s="87"/>
    </row>
    <row r="1038" spans="8:9">
      <c r="H1038" s="87"/>
      <c r="I1038" s="87"/>
    </row>
    <row r="1039" spans="8:9">
      <c r="H1039" s="87"/>
      <c r="I1039" s="87"/>
    </row>
    <row r="1040" spans="8:9">
      <c r="H1040" s="87"/>
      <c r="I1040" s="87"/>
    </row>
    <row r="1041" spans="8:9">
      <c r="H1041" s="87"/>
      <c r="I1041" s="87"/>
    </row>
    <row r="1042" spans="8:9">
      <c r="H1042" s="87"/>
      <c r="I1042" s="87"/>
    </row>
    <row r="1043" spans="8:9">
      <c r="H1043" s="87"/>
      <c r="I1043" s="87"/>
    </row>
    <row r="1044" spans="8:9">
      <c r="H1044" s="87"/>
      <c r="I1044" s="87"/>
    </row>
    <row r="1045" spans="8:9">
      <c r="H1045" s="87"/>
      <c r="I1045" s="87"/>
    </row>
    <row r="1046" spans="8:9">
      <c r="H1046" s="87"/>
      <c r="I1046" s="87"/>
    </row>
    <row r="1047" spans="8:9">
      <c r="H1047" s="87"/>
      <c r="I1047" s="87"/>
    </row>
    <row r="1048" spans="8:9">
      <c r="H1048" s="87"/>
      <c r="I1048" s="87"/>
    </row>
    <row r="1049" spans="8:9">
      <c r="H1049" s="87"/>
      <c r="I1049" s="87"/>
    </row>
    <row r="1050" spans="8:9">
      <c r="H1050" s="87"/>
      <c r="I1050" s="87"/>
    </row>
    <row r="1051" spans="8:9">
      <c r="H1051" s="87"/>
      <c r="I1051" s="87"/>
    </row>
    <row r="1052" spans="8:9">
      <c r="H1052" s="87"/>
      <c r="I1052" s="87"/>
    </row>
    <row r="1053" spans="8:9">
      <c r="H1053" s="87"/>
      <c r="I1053" s="87"/>
    </row>
    <row r="1054" spans="8:9">
      <c r="H1054" s="87"/>
      <c r="I1054" s="87"/>
    </row>
    <row r="1055" spans="8:9">
      <c r="H1055" s="87"/>
      <c r="I1055" s="87"/>
    </row>
    <row r="1056" spans="8:9">
      <c r="H1056" s="87"/>
      <c r="I1056" s="87"/>
    </row>
    <row r="1057" spans="8:9">
      <c r="H1057" s="87"/>
      <c r="I1057" s="87"/>
    </row>
    <row r="1058" spans="8:9">
      <c r="H1058" s="87"/>
      <c r="I1058" s="87"/>
    </row>
    <row r="1059" spans="8:9">
      <c r="H1059" s="87"/>
      <c r="I1059" s="87"/>
    </row>
    <row r="1060" spans="8:9">
      <c r="H1060" s="87"/>
      <c r="I1060" s="87"/>
    </row>
    <row r="1061" spans="8:9">
      <c r="H1061" s="87"/>
      <c r="I1061" s="87"/>
    </row>
    <row r="1062" spans="8:9">
      <c r="H1062" s="87"/>
      <c r="I1062" s="87"/>
    </row>
    <row r="1063" spans="8:9">
      <c r="H1063" s="87"/>
      <c r="I1063" s="87"/>
    </row>
    <row r="1064" spans="8:9">
      <c r="H1064" s="87"/>
      <c r="I1064" s="87"/>
    </row>
    <row r="1065" spans="8:9">
      <c r="H1065" s="87"/>
      <c r="I1065" s="87"/>
    </row>
    <row r="1066" spans="8:9">
      <c r="H1066" s="87"/>
      <c r="I1066" s="87"/>
    </row>
    <row r="1067" spans="8:9">
      <c r="H1067" s="87"/>
      <c r="I1067" s="87"/>
    </row>
    <row r="1068" spans="8:9">
      <c r="H1068" s="87"/>
      <c r="I1068" s="87"/>
    </row>
    <row r="1069" spans="8:9">
      <c r="H1069" s="87"/>
      <c r="I1069" s="87"/>
    </row>
    <row r="1070" spans="8:9">
      <c r="H1070" s="87"/>
      <c r="I1070" s="87"/>
    </row>
    <row r="1071" spans="8:9">
      <c r="H1071" s="87"/>
      <c r="I1071" s="87"/>
    </row>
    <row r="1072" spans="8:9">
      <c r="H1072" s="87"/>
      <c r="I1072" s="87"/>
    </row>
    <row r="1073" spans="8:9">
      <c r="H1073" s="87"/>
      <c r="I1073" s="87"/>
    </row>
    <row r="1074" spans="8:9">
      <c r="H1074" s="87"/>
      <c r="I1074" s="87"/>
    </row>
    <row r="1075" spans="8:9">
      <c r="H1075" s="87"/>
      <c r="I1075" s="87"/>
    </row>
    <row r="1076" spans="8:9">
      <c r="H1076" s="87"/>
      <c r="I1076" s="87"/>
    </row>
    <row r="1077" spans="8:9">
      <c r="H1077" s="87"/>
      <c r="I1077" s="87"/>
    </row>
    <row r="1078" spans="8:9">
      <c r="H1078" s="87"/>
      <c r="I1078" s="87"/>
    </row>
    <row r="1079" spans="8:9">
      <c r="H1079" s="87"/>
      <c r="I1079" s="87"/>
    </row>
    <row r="1080" spans="8:9">
      <c r="H1080" s="87"/>
      <c r="I1080" s="87"/>
    </row>
    <row r="1081" spans="8:9">
      <c r="H1081" s="87"/>
      <c r="I1081" s="87"/>
    </row>
    <row r="1082" spans="8:9">
      <c r="H1082" s="87"/>
      <c r="I1082" s="87"/>
    </row>
    <row r="1083" spans="8:9">
      <c r="H1083" s="87"/>
      <c r="I1083" s="87"/>
    </row>
    <row r="1084" spans="8:9">
      <c r="H1084" s="87"/>
      <c r="I1084" s="87"/>
    </row>
    <row r="1085" spans="8:9">
      <c r="H1085" s="87"/>
      <c r="I1085" s="87"/>
    </row>
    <row r="1086" spans="8:9">
      <c r="H1086" s="87"/>
      <c r="I1086" s="87"/>
    </row>
    <row r="1087" spans="8:9">
      <c r="H1087" s="87"/>
      <c r="I1087" s="87"/>
    </row>
    <row r="1088" spans="8:9">
      <c r="H1088" s="87"/>
      <c r="I1088" s="87"/>
    </row>
    <row r="1089" spans="8:9">
      <c r="H1089" s="87"/>
      <c r="I1089" s="87"/>
    </row>
    <row r="1090" spans="8:9">
      <c r="H1090" s="87"/>
      <c r="I1090" s="87"/>
    </row>
    <row r="1091" spans="8:9">
      <c r="H1091" s="87"/>
      <c r="I1091" s="87"/>
    </row>
    <row r="1092" spans="8:9">
      <c r="H1092" s="87"/>
      <c r="I1092" s="87"/>
    </row>
    <row r="1093" spans="8:9">
      <c r="H1093" s="87"/>
      <c r="I1093" s="87"/>
    </row>
    <row r="1094" spans="8:9">
      <c r="H1094" s="87"/>
      <c r="I1094" s="87"/>
    </row>
    <row r="1095" spans="8:9">
      <c r="H1095" s="87"/>
      <c r="I1095" s="87"/>
    </row>
    <row r="1096" spans="8:9">
      <c r="H1096" s="87"/>
      <c r="I1096" s="87"/>
    </row>
    <row r="1097" spans="8:9">
      <c r="H1097" s="87"/>
      <c r="I1097" s="87"/>
    </row>
    <row r="1098" spans="8:9">
      <c r="H1098" s="87"/>
      <c r="I1098" s="87"/>
    </row>
    <row r="1099" spans="8:9">
      <c r="H1099" s="87"/>
      <c r="I1099" s="87"/>
    </row>
    <row r="1100" spans="8:9">
      <c r="H1100" s="87"/>
      <c r="I1100" s="87"/>
    </row>
    <row r="1101" spans="8:9">
      <c r="H1101" s="87"/>
      <c r="I1101" s="87"/>
    </row>
    <row r="1102" spans="8:9">
      <c r="H1102" s="87"/>
      <c r="I1102" s="87"/>
    </row>
    <row r="1103" spans="8:9">
      <c r="H1103" s="87"/>
      <c r="I1103" s="87"/>
    </row>
    <row r="1104" spans="8:9">
      <c r="H1104" s="87"/>
      <c r="I1104" s="87"/>
    </row>
    <row r="1105" spans="8:9">
      <c r="H1105" s="87"/>
      <c r="I1105" s="87"/>
    </row>
    <row r="1106" spans="8:9">
      <c r="H1106" s="87"/>
      <c r="I1106" s="87"/>
    </row>
    <row r="1107" spans="8:9">
      <c r="H1107" s="87"/>
      <c r="I1107" s="87"/>
    </row>
    <row r="1108" spans="8:9">
      <c r="H1108" s="87"/>
      <c r="I1108" s="87"/>
    </row>
    <row r="1109" spans="8:9">
      <c r="H1109" s="87"/>
      <c r="I1109" s="87"/>
    </row>
    <row r="1110" spans="8:9">
      <c r="H1110" s="87"/>
      <c r="I1110" s="87"/>
    </row>
    <row r="1111" spans="8:9">
      <c r="H1111" s="87"/>
      <c r="I1111" s="87"/>
    </row>
    <row r="1112" spans="8:9">
      <c r="H1112" s="87"/>
      <c r="I1112" s="87"/>
    </row>
    <row r="1113" spans="8:9">
      <c r="H1113" s="87"/>
      <c r="I1113" s="87"/>
    </row>
    <row r="1114" spans="8:9">
      <c r="H1114" s="87"/>
      <c r="I1114" s="87"/>
    </row>
    <row r="1115" spans="8:9">
      <c r="H1115" s="87"/>
      <c r="I1115" s="87"/>
    </row>
    <row r="1116" spans="8:9">
      <c r="H1116" s="87"/>
      <c r="I1116" s="87"/>
    </row>
    <row r="1117" spans="8:9">
      <c r="H1117" s="87"/>
      <c r="I1117" s="87"/>
    </row>
    <row r="1118" spans="8:9">
      <c r="H1118" s="87"/>
      <c r="I1118" s="87"/>
    </row>
    <row r="1119" spans="8:9">
      <c r="H1119" s="87"/>
      <c r="I1119" s="87"/>
    </row>
    <row r="1120" spans="8:9">
      <c r="H1120" s="87"/>
      <c r="I1120" s="87"/>
    </row>
    <row r="1121" spans="8:9">
      <c r="H1121" s="87"/>
      <c r="I1121" s="87"/>
    </row>
    <row r="1122" spans="8:9">
      <c r="H1122" s="87"/>
      <c r="I1122" s="87"/>
    </row>
    <row r="1123" spans="8:9">
      <c r="H1123" s="87"/>
      <c r="I1123" s="87"/>
    </row>
    <row r="1124" spans="8:9">
      <c r="H1124" s="87"/>
      <c r="I1124" s="87"/>
    </row>
    <row r="1125" spans="8:9">
      <c r="H1125" s="87"/>
      <c r="I1125" s="87"/>
    </row>
    <row r="1126" spans="8:9">
      <c r="H1126" s="87"/>
      <c r="I1126" s="87"/>
    </row>
    <row r="1127" spans="8:9">
      <c r="H1127" s="87"/>
      <c r="I1127" s="87"/>
    </row>
    <row r="1128" spans="8:9">
      <c r="H1128" s="87"/>
      <c r="I1128" s="87"/>
    </row>
    <row r="1129" spans="8:9">
      <c r="H1129" s="87"/>
      <c r="I1129" s="87"/>
    </row>
    <row r="1130" spans="8:9">
      <c r="H1130" s="87"/>
      <c r="I1130" s="87"/>
    </row>
    <row r="1131" spans="8:9">
      <c r="H1131" s="87"/>
      <c r="I1131" s="87"/>
    </row>
    <row r="1132" spans="8:9">
      <c r="H1132" s="87"/>
      <c r="I1132" s="87"/>
    </row>
    <row r="1133" spans="8:9">
      <c r="H1133" s="87"/>
      <c r="I1133" s="87"/>
    </row>
    <row r="1134" spans="8:9">
      <c r="H1134" s="87"/>
      <c r="I1134" s="87"/>
    </row>
    <row r="1135" spans="8:9">
      <c r="H1135" s="87"/>
      <c r="I1135" s="87"/>
    </row>
    <row r="1136" spans="8:9">
      <c r="H1136" s="87"/>
      <c r="I1136" s="87"/>
    </row>
    <row r="1137" spans="8:9">
      <c r="H1137" s="87"/>
      <c r="I1137" s="87"/>
    </row>
    <row r="1138" spans="8:9">
      <c r="H1138" s="87"/>
      <c r="I1138" s="87"/>
    </row>
    <row r="1139" spans="8:9">
      <c r="H1139" s="87"/>
      <c r="I1139" s="87"/>
    </row>
    <row r="1140" spans="8:9">
      <c r="H1140" s="87"/>
      <c r="I1140" s="87"/>
    </row>
    <row r="1141" spans="8:9">
      <c r="H1141" s="87"/>
      <c r="I1141" s="87"/>
    </row>
    <row r="1142" spans="8:9">
      <c r="H1142" s="87"/>
      <c r="I1142" s="87"/>
    </row>
    <row r="1143" spans="8:9">
      <c r="H1143" s="87"/>
      <c r="I1143" s="87"/>
    </row>
    <row r="1144" spans="8:9">
      <c r="H1144" s="87"/>
      <c r="I1144" s="87"/>
    </row>
    <row r="1145" spans="8:9">
      <c r="H1145" s="87"/>
      <c r="I1145" s="87"/>
    </row>
    <row r="1146" spans="8:9">
      <c r="H1146" s="87"/>
      <c r="I1146" s="87"/>
    </row>
    <row r="1147" spans="8:9">
      <c r="H1147" s="87"/>
      <c r="I1147" s="87"/>
    </row>
    <row r="1148" spans="8:9">
      <c r="H1148" s="87"/>
      <c r="I1148" s="87"/>
    </row>
    <row r="1149" spans="8:9">
      <c r="H1149" s="87"/>
      <c r="I1149" s="87"/>
    </row>
    <row r="1150" spans="8:9">
      <c r="H1150" s="87"/>
      <c r="I1150" s="87"/>
    </row>
    <row r="1151" spans="8:9">
      <c r="H1151" s="87"/>
      <c r="I1151" s="87"/>
    </row>
    <row r="1152" spans="8:9">
      <c r="H1152" s="87"/>
      <c r="I1152" s="87"/>
    </row>
    <row r="1153" spans="8:9">
      <c r="H1153" s="87"/>
      <c r="I1153" s="87"/>
    </row>
    <row r="1154" spans="8:9">
      <c r="H1154" s="87"/>
      <c r="I1154" s="87"/>
    </row>
    <row r="1155" spans="8:9">
      <c r="H1155" s="87"/>
      <c r="I1155" s="87"/>
    </row>
    <row r="1156" spans="8:9">
      <c r="H1156" s="87"/>
      <c r="I1156" s="87"/>
    </row>
    <row r="1157" spans="8:9">
      <c r="H1157" s="87"/>
      <c r="I1157" s="87"/>
    </row>
    <row r="1158" spans="8:9">
      <c r="H1158" s="87"/>
      <c r="I1158" s="87"/>
    </row>
    <row r="1159" spans="8:9">
      <c r="H1159" s="87"/>
      <c r="I1159" s="87"/>
    </row>
    <row r="1160" spans="8:9">
      <c r="H1160" s="87"/>
      <c r="I1160" s="87"/>
    </row>
    <row r="1161" spans="8:9">
      <c r="H1161" s="87"/>
      <c r="I1161" s="87"/>
    </row>
    <row r="1162" spans="8:9">
      <c r="H1162" s="87"/>
      <c r="I1162" s="87"/>
    </row>
    <row r="1163" spans="8:9">
      <c r="H1163" s="87"/>
      <c r="I1163" s="87"/>
    </row>
    <row r="1164" spans="8:9">
      <c r="H1164" s="87"/>
      <c r="I1164" s="87"/>
    </row>
    <row r="1165" spans="8:9">
      <c r="H1165" s="87"/>
      <c r="I1165" s="87"/>
    </row>
    <row r="1166" spans="8:9">
      <c r="H1166" s="87"/>
      <c r="I1166" s="87"/>
    </row>
    <row r="1167" spans="8:9">
      <c r="H1167" s="87"/>
      <c r="I1167" s="87"/>
    </row>
    <row r="1168" spans="8:9">
      <c r="H1168" s="87"/>
      <c r="I1168" s="87"/>
    </row>
    <row r="1169" spans="8:9">
      <c r="H1169" s="87"/>
      <c r="I1169" s="87"/>
    </row>
    <row r="1170" spans="8:9">
      <c r="H1170" s="87"/>
      <c r="I1170" s="87"/>
    </row>
    <row r="1171" spans="8:9">
      <c r="H1171" s="87"/>
      <c r="I1171" s="87"/>
    </row>
    <row r="1172" spans="8:9">
      <c r="H1172" s="87"/>
      <c r="I1172" s="87"/>
    </row>
    <row r="1173" spans="8:9">
      <c r="H1173" s="87"/>
      <c r="I1173" s="87"/>
    </row>
    <row r="1174" spans="8:9">
      <c r="H1174" s="87"/>
      <c r="I1174" s="87"/>
    </row>
    <row r="1175" spans="8:9">
      <c r="H1175" s="87"/>
      <c r="I1175" s="87"/>
    </row>
    <row r="1176" spans="8:9">
      <c r="H1176" s="87"/>
      <c r="I1176" s="87"/>
    </row>
    <row r="1177" spans="8:9">
      <c r="H1177" s="87"/>
      <c r="I1177" s="87"/>
    </row>
    <row r="1178" spans="8:9">
      <c r="H1178" s="87"/>
      <c r="I1178" s="87"/>
    </row>
    <row r="1179" spans="8:9">
      <c r="H1179" s="87"/>
      <c r="I1179" s="87"/>
    </row>
    <row r="1180" spans="8:9">
      <c r="H1180" s="87"/>
      <c r="I1180" s="87"/>
    </row>
    <row r="1181" spans="8:9">
      <c r="H1181" s="87"/>
      <c r="I1181" s="87"/>
    </row>
    <row r="1182" spans="8:9">
      <c r="H1182" s="87"/>
      <c r="I1182" s="87"/>
    </row>
    <row r="1183" spans="8:9">
      <c r="H1183" s="87"/>
      <c r="I1183" s="87"/>
    </row>
    <row r="1184" spans="8:9">
      <c r="H1184" s="87"/>
      <c r="I1184" s="87"/>
    </row>
    <row r="1185" spans="8:9">
      <c r="H1185" s="87"/>
      <c r="I1185" s="87"/>
    </row>
    <row r="1186" spans="8:9">
      <c r="H1186" s="87"/>
      <c r="I1186" s="87"/>
    </row>
    <row r="1187" spans="8:9">
      <c r="H1187" s="87"/>
      <c r="I1187" s="87"/>
    </row>
    <row r="1188" spans="8:9">
      <c r="H1188" s="87"/>
      <c r="I1188" s="87"/>
    </row>
    <row r="1189" spans="8:9">
      <c r="H1189" s="87"/>
      <c r="I1189" s="87"/>
    </row>
    <row r="1190" spans="8:9">
      <c r="H1190" s="87"/>
      <c r="I1190" s="87"/>
    </row>
    <row r="1191" spans="8:9">
      <c r="H1191" s="87"/>
      <c r="I1191" s="87"/>
    </row>
    <row r="1192" spans="8:9">
      <c r="H1192" s="87"/>
      <c r="I1192" s="87"/>
    </row>
    <row r="1193" spans="8:9">
      <c r="H1193" s="87"/>
      <c r="I1193" s="87"/>
    </row>
    <row r="1194" spans="8:9">
      <c r="H1194" s="87"/>
      <c r="I1194" s="87"/>
    </row>
    <row r="1195" spans="8:9">
      <c r="H1195" s="87"/>
      <c r="I1195" s="87"/>
    </row>
    <row r="1196" spans="8:9">
      <c r="H1196" s="87"/>
      <c r="I1196" s="87"/>
    </row>
    <row r="1197" spans="8:9">
      <c r="H1197" s="87"/>
      <c r="I1197" s="87"/>
    </row>
    <row r="1198" spans="8:9">
      <c r="H1198" s="87"/>
      <c r="I1198" s="87"/>
    </row>
    <row r="1199" spans="8:9">
      <c r="H1199" s="87"/>
      <c r="I1199" s="87"/>
    </row>
    <row r="1200" spans="8:9">
      <c r="H1200" s="87"/>
      <c r="I1200" s="87"/>
    </row>
    <row r="1201" spans="8:9">
      <c r="H1201" s="87"/>
      <c r="I1201" s="87"/>
    </row>
    <row r="1202" spans="8:9">
      <c r="H1202" s="87"/>
      <c r="I1202" s="87"/>
    </row>
    <row r="1203" spans="8:9">
      <c r="H1203" s="87"/>
      <c r="I1203" s="87"/>
    </row>
    <row r="1204" spans="8:9">
      <c r="H1204" s="87"/>
      <c r="I1204" s="87"/>
    </row>
    <row r="1205" spans="8:9">
      <c r="H1205" s="87"/>
      <c r="I1205" s="87"/>
    </row>
    <row r="1206" spans="8:9">
      <c r="H1206" s="87"/>
      <c r="I1206" s="87"/>
    </row>
    <row r="1207" spans="8:9">
      <c r="H1207" s="87"/>
      <c r="I1207" s="87"/>
    </row>
    <row r="1208" spans="8:9">
      <c r="H1208" s="87"/>
      <c r="I1208" s="87"/>
    </row>
    <row r="1209" spans="8:9">
      <c r="H1209" s="87"/>
      <c r="I1209" s="87"/>
    </row>
    <row r="1210" spans="8:9">
      <c r="H1210" s="87"/>
      <c r="I1210" s="87"/>
    </row>
    <row r="1211" spans="8:9">
      <c r="H1211" s="87"/>
      <c r="I1211" s="87"/>
    </row>
    <row r="1212" spans="8:9">
      <c r="H1212" s="87"/>
      <c r="I1212" s="87"/>
    </row>
    <row r="1213" spans="8:9">
      <c r="H1213" s="87"/>
      <c r="I1213" s="87"/>
    </row>
    <row r="1214" spans="8:9">
      <c r="H1214" s="87"/>
      <c r="I1214" s="87"/>
    </row>
    <row r="1215" spans="8:9">
      <c r="H1215" s="87"/>
      <c r="I1215" s="87"/>
    </row>
    <row r="1216" spans="8:9">
      <c r="H1216" s="87"/>
      <c r="I1216" s="87"/>
    </row>
    <row r="1217" spans="8:9">
      <c r="H1217" s="87"/>
      <c r="I1217" s="87"/>
    </row>
    <row r="1218" spans="8:9">
      <c r="H1218" s="87"/>
      <c r="I1218" s="87"/>
    </row>
    <row r="1219" spans="8:9">
      <c r="H1219" s="87"/>
      <c r="I1219" s="87"/>
    </row>
    <row r="1220" spans="8:9">
      <c r="H1220" s="87"/>
      <c r="I1220" s="87"/>
    </row>
    <row r="1221" spans="8:9">
      <c r="H1221" s="87"/>
      <c r="I1221" s="87"/>
    </row>
    <row r="1222" spans="8:9">
      <c r="H1222" s="87"/>
      <c r="I1222" s="87"/>
    </row>
    <row r="1223" spans="8:9">
      <c r="H1223" s="87"/>
      <c r="I1223" s="87"/>
    </row>
    <row r="1224" spans="8:9">
      <c r="H1224" s="87"/>
      <c r="I1224" s="87"/>
    </row>
    <row r="1225" spans="8:9">
      <c r="H1225" s="87"/>
      <c r="I1225" s="87"/>
    </row>
    <row r="1226" spans="8:9">
      <c r="H1226" s="87"/>
      <c r="I1226" s="87"/>
    </row>
    <row r="1227" spans="8:9">
      <c r="H1227" s="87"/>
      <c r="I1227" s="87"/>
    </row>
    <row r="1228" spans="8:9">
      <c r="H1228" s="87"/>
      <c r="I1228" s="87"/>
    </row>
    <row r="1229" spans="8:9">
      <c r="H1229" s="87"/>
      <c r="I1229" s="87"/>
    </row>
    <row r="1230" spans="8:9">
      <c r="H1230" s="87"/>
      <c r="I1230" s="87"/>
    </row>
    <row r="1231" spans="8:9">
      <c r="H1231" s="87"/>
      <c r="I1231" s="87"/>
    </row>
    <row r="1232" spans="8:9">
      <c r="H1232" s="87"/>
      <c r="I1232" s="87"/>
    </row>
    <row r="1233" spans="8:9">
      <c r="H1233" s="87"/>
      <c r="I1233" s="87"/>
    </row>
    <row r="1234" spans="8:9">
      <c r="H1234" s="87"/>
      <c r="I1234" s="87"/>
    </row>
    <row r="1235" spans="8:9">
      <c r="H1235" s="87"/>
      <c r="I1235" s="87"/>
    </row>
    <row r="1236" spans="8:9">
      <c r="H1236" s="87"/>
      <c r="I1236" s="87"/>
    </row>
    <row r="1237" spans="8:9">
      <c r="H1237" s="87"/>
      <c r="I1237" s="87"/>
    </row>
    <row r="1238" spans="8:9">
      <c r="H1238" s="87"/>
      <c r="I1238" s="87"/>
    </row>
    <row r="1239" spans="8:9">
      <c r="H1239" s="87"/>
      <c r="I1239" s="87"/>
    </row>
    <row r="1240" spans="8:9">
      <c r="H1240" s="87"/>
      <c r="I1240" s="87"/>
    </row>
    <row r="1241" spans="8:9">
      <c r="H1241" s="87"/>
      <c r="I1241" s="87"/>
    </row>
    <row r="1242" spans="8:9">
      <c r="H1242" s="87"/>
      <c r="I1242" s="87"/>
    </row>
    <row r="1243" spans="8:9">
      <c r="H1243" s="87"/>
      <c r="I1243" s="87"/>
    </row>
    <row r="1244" spans="8:9">
      <c r="H1244" s="87"/>
      <c r="I1244" s="87"/>
    </row>
    <row r="1245" spans="8:9">
      <c r="H1245" s="87"/>
      <c r="I1245" s="87"/>
    </row>
    <row r="1246" spans="8:9">
      <c r="H1246" s="87"/>
      <c r="I1246" s="87"/>
    </row>
    <row r="1247" spans="8:9">
      <c r="H1247" s="87"/>
      <c r="I1247" s="87"/>
    </row>
    <row r="1248" spans="8:9">
      <c r="H1248" s="87"/>
      <c r="I1248" s="87"/>
    </row>
    <row r="1249" spans="8:9">
      <c r="H1249" s="87"/>
      <c r="I1249" s="87"/>
    </row>
    <row r="1250" spans="8:9">
      <c r="H1250" s="87"/>
      <c r="I1250" s="87"/>
    </row>
    <row r="1251" spans="8:9">
      <c r="H1251" s="87"/>
      <c r="I1251" s="87"/>
    </row>
    <row r="1252" spans="8:9">
      <c r="H1252" s="87"/>
      <c r="I1252" s="87"/>
    </row>
    <row r="1253" spans="8:9">
      <c r="H1253" s="87"/>
      <c r="I1253" s="87"/>
    </row>
    <row r="1254" spans="8:9">
      <c r="H1254" s="87"/>
      <c r="I1254" s="87"/>
    </row>
    <row r="1255" spans="8:9">
      <c r="H1255" s="87"/>
      <c r="I1255" s="87"/>
    </row>
    <row r="1256" spans="8:9">
      <c r="H1256" s="87"/>
      <c r="I1256" s="87"/>
    </row>
    <row r="1257" spans="8:9">
      <c r="H1257" s="87"/>
      <c r="I1257" s="87"/>
    </row>
    <row r="1258" spans="8:9">
      <c r="H1258" s="87"/>
      <c r="I1258" s="87"/>
    </row>
    <row r="1259" spans="8:9">
      <c r="H1259" s="87"/>
      <c r="I1259" s="87"/>
    </row>
    <row r="1260" spans="8:9">
      <c r="H1260" s="87"/>
      <c r="I1260" s="87"/>
    </row>
    <row r="1261" spans="8:9">
      <c r="H1261" s="87"/>
      <c r="I1261" s="87"/>
    </row>
    <row r="1262" spans="8:9">
      <c r="H1262" s="87"/>
      <c r="I1262" s="87"/>
    </row>
    <row r="1263" spans="8:9">
      <c r="H1263" s="87"/>
      <c r="I1263" s="87"/>
    </row>
    <row r="1264" spans="8:9">
      <c r="H1264" s="87"/>
      <c r="I1264" s="87"/>
    </row>
    <row r="1265" spans="8:9">
      <c r="H1265" s="87"/>
      <c r="I1265" s="87"/>
    </row>
    <row r="1266" spans="8:9">
      <c r="H1266" s="87"/>
      <c r="I1266" s="87"/>
    </row>
    <row r="1267" spans="8:9">
      <c r="H1267" s="87"/>
      <c r="I1267" s="87"/>
    </row>
    <row r="1268" spans="8:9">
      <c r="H1268" s="87"/>
      <c r="I1268" s="87"/>
    </row>
    <row r="1269" spans="8:9">
      <c r="H1269" s="87"/>
      <c r="I1269" s="87"/>
    </row>
    <row r="1270" spans="8:9">
      <c r="H1270" s="87"/>
      <c r="I1270" s="87"/>
    </row>
    <row r="1271" spans="8:9">
      <c r="H1271" s="87"/>
      <c r="I1271" s="87"/>
    </row>
    <row r="1272" spans="8:9">
      <c r="H1272" s="87"/>
      <c r="I1272" s="87"/>
    </row>
    <row r="1273" spans="8:9">
      <c r="H1273" s="87"/>
      <c r="I1273" s="87"/>
    </row>
    <row r="1274" spans="8:9">
      <c r="H1274" s="87"/>
      <c r="I1274" s="87"/>
    </row>
    <row r="1275" spans="8:9">
      <c r="H1275" s="87"/>
      <c r="I1275" s="87"/>
    </row>
    <row r="1276" spans="8:9">
      <c r="H1276" s="87"/>
      <c r="I1276" s="87"/>
    </row>
    <row r="1277" spans="8:9">
      <c r="H1277" s="87"/>
      <c r="I1277" s="87"/>
    </row>
    <row r="1278" spans="8:9">
      <c r="H1278" s="87"/>
      <c r="I1278" s="87"/>
    </row>
    <row r="1279" spans="8:9">
      <c r="H1279" s="87"/>
      <c r="I1279" s="87"/>
    </row>
    <row r="1280" spans="8:9">
      <c r="H1280" s="87"/>
      <c r="I1280" s="87"/>
    </row>
    <row r="1281" spans="8:9">
      <c r="H1281" s="87"/>
      <c r="I1281" s="87"/>
    </row>
    <row r="1282" spans="8:9">
      <c r="H1282" s="87"/>
      <c r="I1282" s="87"/>
    </row>
    <row r="1283" spans="8:9">
      <c r="H1283" s="87"/>
      <c r="I1283" s="87"/>
    </row>
    <row r="1284" spans="8:9">
      <c r="H1284" s="87"/>
      <c r="I1284" s="87"/>
    </row>
    <row r="1285" spans="8:9">
      <c r="H1285" s="87"/>
      <c r="I1285" s="87"/>
    </row>
    <row r="1286" spans="8:9">
      <c r="H1286" s="87"/>
      <c r="I1286" s="87"/>
    </row>
    <row r="1287" spans="8:9">
      <c r="H1287" s="87"/>
      <c r="I1287" s="87"/>
    </row>
    <row r="1288" spans="8:9">
      <c r="H1288" s="87"/>
      <c r="I1288" s="87"/>
    </row>
    <row r="1289" spans="8:9">
      <c r="H1289" s="87"/>
      <c r="I1289" s="87"/>
    </row>
    <row r="1290" spans="8:9">
      <c r="H1290" s="87"/>
      <c r="I1290" s="87"/>
    </row>
    <row r="1291" spans="8:9">
      <c r="H1291" s="87"/>
      <c r="I1291" s="87"/>
    </row>
    <row r="1292" spans="8:9">
      <c r="H1292" s="87"/>
      <c r="I1292" s="87"/>
    </row>
    <row r="1293" spans="8:9">
      <c r="H1293" s="87"/>
      <c r="I1293" s="87"/>
    </row>
    <row r="1294" spans="8:9">
      <c r="H1294" s="87"/>
      <c r="I1294" s="87"/>
    </row>
    <row r="1295" spans="8:9">
      <c r="H1295" s="87"/>
      <c r="I1295" s="87"/>
    </row>
    <row r="1296" spans="8:9">
      <c r="H1296" s="87"/>
      <c r="I1296" s="87"/>
    </row>
    <row r="1297" spans="8:9">
      <c r="H1297" s="87"/>
      <c r="I1297" s="87"/>
    </row>
    <row r="1298" spans="8:9">
      <c r="H1298" s="87"/>
      <c r="I1298" s="87"/>
    </row>
    <row r="1299" spans="8:9">
      <c r="H1299" s="87"/>
      <c r="I1299" s="87"/>
    </row>
    <row r="1300" spans="8:9">
      <c r="H1300" s="87"/>
      <c r="I1300" s="87"/>
    </row>
    <row r="1301" spans="8:9">
      <c r="H1301" s="87"/>
      <c r="I1301" s="87"/>
    </row>
    <row r="1302" spans="8:9">
      <c r="H1302" s="87"/>
      <c r="I1302" s="87"/>
    </row>
    <row r="1303" spans="8:9">
      <c r="H1303" s="87"/>
      <c r="I1303" s="87"/>
    </row>
    <row r="1304" spans="8:9">
      <c r="H1304" s="87"/>
      <c r="I1304" s="87"/>
    </row>
    <row r="1305" spans="8:9">
      <c r="H1305" s="87"/>
      <c r="I1305" s="87"/>
    </row>
    <row r="1306" spans="8:9">
      <c r="H1306" s="87"/>
      <c r="I1306" s="87"/>
    </row>
    <row r="1307" spans="8:9">
      <c r="H1307" s="87"/>
      <c r="I1307" s="87"/>
    </row>
    <row r="1308" spans="8:9">
      <c r="H1308" s="87"/>
      <c r="I1308" s="87"/>
    </row>
    <row r="1309" spans="8:9">
      <c r="H1309" s="87"/>
      <c r="I1309" s="87"/>
    </row>
    <row r="1310" spans="8:9">
      <c r="H1310" s="87"/>
      <c r="I1310" s="87"/>
    </row>
    <row r="1311" spans="8:9">
      <c r="H1311" s="87"/>
      <c r="I1311" s="87"/>
    </row>
    <row r="1312" spans="8:9">
      <c r="H1312" s="87"/>
      <c r="I1312" s="87"/>
    </row>
    <row r="1313" spans="8:9">
      <c r="H1313" s="87"/>
      <c r="I1313" s="87"/>
    </row>
    <row r="1314" spans="8:9">
      <c r="H1314" s="87"/>
      <c r="I1314" s="87"/>
    </row>
    <row r="1315" spans="8:9">
      <c r="H1315" s="87"/>
      <c r="I1315" s="87"/>
    </row>
    <row r="1316" spans="8:9">
      <c r="H1316" s="87"/>
      <c r="I1316" s="87"/>
    </row>
    <row r="1317" spans="8:9">
      <c r="H1317" s="87"/>
      <c r="I1317" s="87"/>
    </row>
    <row r="1318" spans="8:9">
      <c r="H1318" s="87"/>
      <c r="I1318" s="87"/>
    </row>
    <row r="1319" spans="8:9">
      <c r="H1319" s="87"/>
      <c r="I1319" s="87"/>
    </row>
    <row r="1320" spans="8:9">
      <c r="H1320" s="87"/>
      <c r="I1320" s="87"/>
    </row>
    <row r="1321" spans="8:9">
      <c r="H1321" s="87"/>
      <c r="I1321" s="87"/>
    </row>
    <row r="1322" spans="8:9">
      <c r="H1322" s="87"/>
      <c r="I1322" s="87"/>
    </row>
    <row r="1323" spans="8:9">
      <c r="H1323" s="87"/>
      <c r="I1323" s="87"/>
    </row>
    <row r="1324" spans="8:9">
      <c r="H1324" s="87"/>
      <c r="I1324" s="87"/>
    </row>
    <row r="1325" spans="8:9">
      <c r="H1325" s="87"/>
      <c r="I1325" s="87"/>
    </row>
    <row r="1326" spans="8:9">
      <c r="H1326" s="87"/>
      <c r="I1326" s="87"/>
    </row>
    <row r="1327" spans="8:9">
      <c r="H1327" s="87"/>
      <c r="I1327" s="87"/>
    </row>
    <row r="1328" spans="8:9">
      <c r="H1328" s="87"/>
      <c r="I1328" s="87"/>
    </row>
    <row r="1329" spans="8:9">
      <c r="H1329" s="87"/>
      <c r="I1329" s="87"/>
    </row>
    <row r="1330" spans="8:9">
      <c r="H1330" s="87"/>
      <c r="I1330" s="87"/>
    </row>
    <row r="1331" spans="8:9">
      <c r="H1331" s="87"/>
      <c r="I1331" s="87"/>
    </row>
    <row r="1332" spans="8:9">
      <c r="H1332" s="87"/>
      <c r="I1332" s="87"/>
    </row>
    <row r="1333" spans="8:9">
      <c r="H1333" s="87"/>
      <c r="I1333" s="87"/>
    </row>
    <row r="1334" spans="8:9">
      <c r="H1334" s="87"/>
      <c r="I1334" s="87"/>
    </row>
    <row r="1335" spans="8:9">
      <c r="H1335" s="87"/>
      <c r="I1335" s="87"/>
    </row>
    <row r="1336" spans="8:9">
      <c r="H1336" s="87"/>
      <c r="I1336" s="87"/>
    </row>
    <row r="1337" spans="8:9">
      <c r="H1337" s="87"/>
      <c r="I1337" s="87"/>
    </row>
    <row r="1338" spans="8:9">
      <c r="H1338" s="87"/>
      <c r="I1338" s="87"/>
    </row>
    <row r="1339" spans="8:9">
      <c r="H1339" s="87"/>
      <c r="I1339" s="87"/>
    </row>
    <row r="1340" spans="8:9">
      <c r="H1340" s="87"/>
      <c r="I1340" s="87"/>
    </row>
    <row r="1341" spans="8:9">
      <c r="H1341" s="87"/>
      <c r="I1341" s="87"/>
    </row>
    <row r="1342" spans="8:9">
      <c r="H1342" s="87"/>
      <c r="I1342" s="87"/>
    </row>
    <row r="1343" spans="8:9">
      <c r="H1343" s="87"/>
      <c r="I1343" s="87"/>
    </row>
    <row r="1344" spans="8:9">
      <c r="H1344" s="87"/>
      <c r="I1344" s="87"/>
    </row>
    <row r="1345" spans="8:9">
      <c r="H1345" s="87"/>
      <c r="I1345" s="87"/>
    </row>
    <row r="1346" spans="8:9">
      <c r="H1346" s="87"/>
      <c r="I1346" s="87"/>
    </row>
    <row r="1347" spans="8:9">
      <c r="H1347" s="87"/>
      <c r="I1347" s="87"/>
    </row>
    <row r="1348" spans="8:9">
      <c r="H1348" s="87"/>
      <c r="I1348" s="87"/>
    </row>
    <row r="1349" spans="8:9">
      <c r="H1349" s="87"/>
      <c r="I1349" s="87"/>
    </row>
    <row r="1350" spans="8:9">
      <c r="H1350" s="87"/>
      <c r="I1350" s="87"/>
    </row>
    <row r="1351" spans="8:9">
      <c r="H1351" s="87"/>
      <c r="I1351" s="87"/>
    </row>
    <row r="1352" spans="8:9">
      <c r="H1352" s="87"/>
      <c r="I1352" s="87"/>
    </row>
    <row r="1353" spans="8:9">
      <c r="H1353" s="87"/>
      <c r="I1353" s="87"/>
    </row>
    <row r="1354" spans="8:9">
      <c r="H1354" s="87"/>
      <c r="I1354" s="87"/>
    </row>
    <row r="1355" spans="8:9">
      <c r="H1355" s="87"/>
      <c r="I1355" s="87"/>
    </row>
    <row r="1356" spans="8:9">
      <c r="H1356" s="87"/>
      <c r="I1356" s="87"/>
    </row>
    <row r="1357" spans="8:9">
      <c r="H1357" s="87"/>
      <c r="I1357" s="87"/>
    </row>
    <row r="1358" spans="8:9">
      <c r="H1358" s="87"/>
      <c r="I1358" s="87"/>
    </row>
    <row r="1359" spans="8:9">
      <c r="H1359" s="87"/>
      <c r="I1359" s="87"/>
    </row>
    <row r="1360" spans="8:9">
      <c r="H1360" s="87"/>
      <c r="I1360" s="87"/>
    </row>
    <row r="1361" spans="8:9">
      <c r="H1361" s="87"/>
      <c r="I1361" s="87"/>
    </row>
    <row r="1362" spans="8:9">
      <c r="H1362" s="87"/>
      <c r="I1362" s="87"/>
    </row>
    <row r="1363" spans="8:9">
      <c r="H1363" s="87"/>
      <c r="I1363" s="87"/>
    </row>
    <row r="1364" spans="8:9">
      <c r="H1364" s="87"/>
      <c r="I1364" s="87"/>
    </row>
    <row r="1365" spans="8:9">
      <c r="H1365" s="87"/>
      <c r="I1365" s="87"/>
    </row>
    <row r="1366" spans="8:9">
      <c r="H1366" s="87"/>
      <c r="I1366" s="87"/>
    </row>
    <row r="1367" spans="8:9">
      <c r="H1367" s="87"/>
      <c r="I1367" s="87"/>
    </row>
    <row r="1368" spans="8:9">
      <c r="H1368" s="87"/>
      <c r="I1368" s="87"/>
    </row>
    <row r="1369" spans="8:9">
      <c r="H1369" s="87"/>
      <c r="I1369" s="87"/>
    </row>
    <row r="1370" spans="8:9">
      <c r="H1370" s="87"/>
      <c r="I1370" s="87"/>
    </row>
    <row r="1371" spans="8:9">
      <c r="H1371" s="87"/>
      <c r="I1371" s="87"/>
    </row>
    <row r="1372" spans="8:9">
      <c r="H1372" s="87"/>
      <c r="I1372" s="87"/>
    </row>
    <row r="1373" spans="8:9">
      <c r="H1373" s="87"/>
      <c r="I1373" s="87"/>
    </row>
    <row r="1374" spans="8:9">
      <c r="H1374" s="87"/>
      <c r="I1374" s="87"/>
    </row>
    <row r="1375" spans="8:9">
      <c r="H1375" s="87"/>
      <c r="I1375" s="87"/>
    </row>
    <row r="1376" spans="8:9">
      <c r="H1376" s="87"/>
      <c r="I1376" s="87"/>
    </row>
    <row r="1377" spans="8:9">
      <c r="H1377" s="87"/>
      <c r="I1377" s="87"/>
    </row>
    <row r="1378" spans="8:9">
      <c r="H1378" s="87"/>
      <c r="I1378" s="87"/>
    </row>
    <row r="1379" spans="8:9">
      <c r="H1379" s="87"/>
      <c r="I1379" s="87"/>
    </row>
    <row r="1380" spans="8:9">
      <c r="H1380" s="87"/>
      <c r="I1380" s="87"/>
    </row>
    <row r="1381" spans="8:9">
      <c r="H1381" s="87"/>
      <c r="I1381" s="87"/>
    </row>
    <row r="1382" spans="8:9">
      <c r="H1382" s="87"/>
      <c r="I1382" s="87"/>
    </row>
    <row r="1383" spans="8:9">
      <c r="H1383" s="87"/>
      <c r="I1383" s="87"/>
    </row>
    <row r="1384" spans="8:9">
      <c r="H1384" s="87"/>
      <c r="I1384" s="87"/>
    </row>
    <row r="1385" spans="8:9">
      <c r="H1385" s="87"/>
      <c r="I1385" s="87"/>
    </row>
    <row r="1386" spans="8:9">
      <c r="H1386" s="87"/>
      <c r="I1386" s="87"/>
    </row>
    <row r="1387" spans="8:9">
      <c r="H1387" s="87"/>
      <c r="I1387" s="87"/>
    </row>
    <row r="1388" spans="8:9">
      <c r="H1388" s="87"/>
      <c r="I1388" s="87"/>
    </row>
    <row r="1389" spans="8:9">
      <c r="H1389" s="87"/>
      <c r="I1389" s="87"/>
    </row>
    <row r="1390" spans="8:9">
      <c r="H1390" s="87"/>
      <c r="I1390" s="87"/>
    </row>
    <row r="1391" spans="8:9">
      <c r="H1391" s="87"/>
      <c r="I1391" s="87"/>
    </row>
    <row r="1392" spans="8:9">
      <c r="H1392" s="87"/>
      <c r="I1392" s="87"/>
    </row>
    <row r="1393" spans="8:9">
      <c r="H1393" s="87"/>
      <c r="I1393" s="87"/>
    </row>
    <row r="1394" spans="8:9">
      <c r="H1394" s="87"/>
      <c r="I1394" s="87"/>
    </row>
    <row r="1395" spans="8:9">
      <c r="H1395" s="87"/>
      <c r="I1395" s="87"/>
    </row>
    <row r="1396" spans="8:9">
      <c r="H1396" s="87"/>
      <c r="I1396" s="87"/>
    </row>
    <row r="1397" spans="8:9">
      <c r="H1397" s="87"/>
      <c r="I1397" s="87"/>
    </row>
    <row r="1398" spans="8:9">
      <c r="H1398" s="87"/>
      <c r="I1398" s="87"/>
    </row>
    <row r="1399" spans="8:9">
      <c r="H1399" s="87"/>
      <c r="I1399" s="87"/>
    </row>
    <row r="1400" spans="8:9">
      <c r="H1400" s="87"/>
      <c r="I1400" s="87"/>
    </row>
    <row r="1401" spans="8:9">
      <c r="H1401" s="87"/>
      <c r="I1401" s="87"/>
    </row>
    <row r="1402" spans="8:9">
      <c r="H1402" s="87"/>
      <c r="I1402" s="87"/>
    </row>
    <row r="1403" spans="8:9">
      <c r="H1403" s="87"/>
      <c r="I1403" s="87"/>
    </row>
    <row r="1404" spans="8:9">
      <c r="H1404" s="87"/>
      <c r="I1404" s="87"/>
    </row>
    <row r="1405" spans="8:9">
      <c r="H1405" s="87"/>
      <c r="I1405" s="87"/>
    </row>
    <row r="1406" spans="8:9">
      <c r="H1406" s="87"/>
      <c r="I1406" s="87"/>
    </row>
    <row r="1407" spans="8:9">
      <c r="H1407" s="87"/>
      <c r="I1407" s="87"/>
    </row>
    <row r="1408" spans="8:9">
      <c r="H1408" s="87"/>
      <c r="I1408" s="87"/>
    </row>
    <row r="1409" spans="8:9">
      <c r="H1409" s="87"/>
      <c r="I1409" s="87"/>
    </row>
    <row r="1410" spans="8:9">
      <c r="H1410" s="87"/>
      <c r="I1410" s="87"/>
    </row>
    <row r="1411" spans="8:9">
      <c r="H1411" s="87"/>
      <c r="I1411" s="87"/>
    </row>
    <row r="1412" spans="8:9">
      <c r="H1412" s="87"/>
      <c r="I1412" s="87"/>
    </row>
    <row r="1413" spans="8:9">
      <c r="H1413" s="87"/>
      <c r="I1413" s="87"/>
    </row>
    <row r="1414" spans="8:9">
      <c r="H1414" s="87"/>
      <c r="I1414" s="87"/>
    </row>
    <row r="1415" spans="8:9">
      <c r="H1415" s="87"/>
      <c r="I1415" s="87"/>
    </row>
    <row r="1416" spans="8:9">
      <c r="H1416" s="87"/>
      <c r="I1416" s="87"/>
    </row>
    <row r="1417" spans="8:9">
      <c r="H1417" s="87"/>
      <c r="I1417" s="87"/>
    </row>
    <row r="1418" spans="8:9">
      <c r="H1418" s="87"/>
      <c r="I1418" s="87"/>
    </row>
    <row r="1419" spans="8:9">
      <c r="H1419" s="87"/>
      <c r="I1419" s="87"/>
    </row>
    <row r="1420" spans="8:9">
      <c r="H1420" s="87"/>
      <c r="I1420" s="87"/>
    </row>
    <row r="1421" spans="8:9">
      <c r="H1421" s="87"/>
      <c r="I1421" s="87"/>
    </row>
    <row r="1422" spans="8:9">
      <c r="H1422" s="87"/>
      <c r="I1422" s="87"/>
    </row>
    <row r="1423" spans="8:9">
      <c r="H1423" s="87"/>
      <c r="I1423" s="87"/>
    </row>
    <row r="1424" spans="8:9">
      <c r="H1424" s="87"/>
      <c r="I1424" s="87"/>
    </row>
    <row r="1425" spans="8:9">
      <c r="H1425" s="87"/>
      <c r="I1425" s="87"/>
    </row>
    <row r="1426" spans="8:9">
      <c r="H1426" s="87"/>
      <c r="I1426" s="87"/>
    </row>
    <row r="1427" spans="8:9">
      <c r="H1427" s="87"/>
      <c r="I1427" s="87"/>
    </row>
    <row r="1428" spans="8:9">
      <c r="H1428" s="87"/>
      <c r="I1428" s="87"/>
    </row>
    <row r="1429" spans="8:9">
      <c r="H1429" s="87"/>
      <c r="I1429" s="87"/>
    </row>
    <row r="1430" spans="8:9">
      <c r="H1430" s="87"/>
      <c r="I1430" s="87"/>
    </row>
    <row r="1431" spans="8:9">
      <c r="H1431" s="87"/>
      <c r="I1431" s="87"/>
    </row>
    <row r="1432" spans="8:9">
      <c r="H1432" s="87"/>
      <c r="I1432" s="87"/>
    </row>
    <row r="1433" spans="8:9">
      <c r="H1433" s="87"/>
      <c r="I1433" s="87"/>
    </row>
    <row r="1434" spans="8:9">
      <c r="H1434" s="87"/>
      <c r="I1434" s="87"/>
    </row>
    <row r="1435" spans="8:9">
      <c r="H1435" s="87"/>
      <c r="I1435" s="87"/>
    </row>
    <row r="1436" spans="8:9">
      <c r="H1436" s="87"/>
      <c r="I1436" s="87"/>
    </row>
    <row r="1437" spans="8:9">
      <c r="H1437" s="87"/>
      <c r="I1437" s="87"/>
    </row>
    <row r="1438" spans="8:9">
      <c r="H1438" s="87"/>
      <c r="I1438" s="87"/>
    </row>
    <row r="1439" spans="8:9">
      <c r="H1439" s="87"/>
      <c r="I1439" s="87"/>
    </row>
    <row r="1440" spans="8:9">
      <c r="H1440" s="87"/>
      <c r="I1440" s="87"/>
    </row>
    <row r="1441" spans="8:9">
      <c r="H1441" s="87"/>
      <c r="I1441" s="87"/>
    </row>
    <row r="1442" spans="8:9">
      <c r="H1442" s="87"/>
      <c r="I1442" s="87"/>
    </row>
    <row r="1443" spans="8:9">
      <c r="H1443" s="87"/>
      <c r="I1443" s="87"/>
    </row>
    <row r="1444" spans="8:9">
      <c r="H1444" s="87"/>
      <c r="I1444" s="87"/>
    </row>
    <row r="1445" spans="8:9">
      <c r="H1445" s="87"/>
      <c r="I1445" s="87"/>
    </row>
    <row r="1446" spans="8:9">
      <c r="H1446" s="87"/>
      <c r="I1446" s="87"/>
    </row>
    <row r="1447" spans="8:9">
      <c r="H1447" s="87"/>
      <c r="I1447" s="87"/>
    </row>
    <row r="1448" spans="8:9">
      <c r="H1448" s="87"/>
      <c r="I1448" s="87"/>
    </row>
    <row r="1449" spans="8:9">
      <c r="H1449" s="87"/>
      <c r="I1449" s="87"/>
    </row>
    <row r="1450" spans="8:9">
      <c r="H1450" s="87"/>
      <c r="I1450" s="87"/>
    </row>
    <row r="1451" spans="8:9">
      <c r="H1451" s="87"/>
      <c r="I1451" s="87"/>
    </row>
    <row r="1452" spans="8:9">
      <c r="H1452" s="87"/>
      <c r="I1452" s="87"/>
    </row>
    <row r="1453" spans="8:9">
      <c r="H1453" s="87"/>
      <c r="I1453" s="87"/>
    </row>
    <row r="1454" spans="8:9">
      <c r="H1454" s="87"/>
      <c r="I1454" s="87"/>
    </row>
    <row r="1455" spans="8:9">
      <c r="H1455" s="87"/>
      <c r="I1455" s="87"/>
    </row>
    <row r="1456" spans="8:9">
      <c r="H1456" s="87"/>
      <c r="I1456" s="87"/>
    </row>
    <row r="1457" spans="8:9">
      <c r="H1457" s="87"/>
      <c r="I1457" s="87"/>
    </row>
    <row r="1458" spans="8:9">
      <c r="H1458" s="87"/>
      <c r="I1458" s="87"/>
    </row>
    <row r="1459" spans="8:9">
      <c r="H1459" s="87"/>
      <c r="I1459" s="87"/>
    </row>
    <row r="1460" spans="8:9">
      <c r="H1460" s="87"/>
      <c r="I1460" s="87"/>
    </row>
    <row r="1461" spans="8:9">
      <c r="H1461" s="87"/>
      <c r="I1461" s="87"/>
    </row>
    <row r="1462" spans="8:9">
      <c r="H1462" s="87"/>
      <c r="I1462" s="87"/>
    </row>
    <row r="1463" spans="8:9">
      <c r="H1463" s="87"/>
      <c r="I1463" s="87"/>
    </row>
    <row r="1464" spans="8:9">
      <c r="H1464" s="87"/>
      <c r="I1464" s="87"/>
    </row>
    <row r="1465" spans="8:9">
      <c r="H1465" s="87"/>
      <c r="I1465" s="87"/>
    </row>
    <row r="1466" spans="8:9">
      <c r="H1466" s="87"/>
      <c r="I1466" s="87"/>
    </row>
    <row r="1467" spans="8:9">
      <c r="H1467" s="87"/>
      <c r="I1467" s="87"/>
    </row>
    <row r="1468" spans="8:9">
      <c r="H1468" s="87"/>
      <c r="I1468" s="87"/>
    </row>
    <row r="1469" spans="8:9">
      <c r="H1469" s="87"/>
      <c r="I1469" s="87"/>
    </row>
    <row r="1470" spans="8:9">
      <c r="H1470" s="87"/>
      <c r="I1470" s="87"/>
    </row>
    <row r="1471" spans="8:9">
      <c r="H1471" s="87"/>
      <c r="I1471" s="87"/>
    </row>
    <row r="1472" spans="8:9">
      <c r="H1472" s="87"/>
      <c r="I1472" s="87"/>
    </row>
    <row r="1473" spans="8:9">
      <c r="H1473" s="87"/>
      <c r="I1473" s="87"/>
    </row>
    <row r="1474" spans="8:9">
      <c r="H1474" s="87"/>
      <c r="I1474" s="87"/>
    </row>
    <row r="1475" spans="8:9">
      <c r="H1475" s="87"/>
      <c r="I1475" s="87"/>
    </row>
    <row r="1476" spans="8:9">
      <c r="H1476" s="87"/>
      <c r="I1476" s="87"/>
    </row>
    <row r="1477" spans="8:9">
      <c r="H1477" s="87"/>
      <c r="I1477" s="87"/>
    </row>
    <row r="1478" spans="8:9">
      <c r="H1478" s="87"/>
      <c r="I1478" s="87"/>
    </row>
    <row r="1479" spans="8:9">
      <c r="H1479" s="87"/>
      <c r="I1479" s="87"/>
    </row>
    <row r="1480" spans="8:9">
      <c r="H1480" s="87"/>
      <c r="I1480" s="87"/>
    </row>
    <row r="1481" spans="8:9">
      <c r="H1481" s="87"/>
      <c r="I1481" s="87"/>
    </row>
    <row r="1482" spans="8:9">
      <c r="H1482" s="87"/>
      <c r="I1482" s="87"/>
    </row>
    <row r="1483" spans="8:9">
      <c r="H1483" s="87"/>
      <c r="I1483" s="87"/>
    </row>
    <row r="1484" spans="8:9">
      <c r="H1484" s="87"/>
      <c r="I1484" s="87"/>
    </row>
    <row r="1485" spans="8:9">
      <c r="H1485" s="87"/>
      <c r="I1485" s="87"/>
    </row>
    <row r="1486" spans="8:9">
      <c r="H1486" s="87"/>
      <c r="I1486" s="87"/>
    </row>
    <row r="1487" spans="8:9">
      <c r="H1487" s="87"/>
      <c r="I1487" s="87"/>
    </row>
    <row r="1488" spans="8:9">
      <c r="H1488" s="87"/>
      <c r="I1488" s="87"/>
    </row>
    <row r="1489" spans="8:9">
      <c r="H1489" s="87"/>
      <c r="I1489" s="87"/>
    </row>
    <row r="1490" spans="8:9">
      <c r="H1490" s="87"/>
      <c r="I1490" s="87"/>
    </row>
    <row r="1491" spans="8:9">
      <c r="H1491" s="87"/>
      <c r="I1491" s="87"/>
    </row>
    <row r="1492" spans="8:9">
      <c r="H1492" s="87"/>
      <c r="I1492" s="87"/>
    </row>
    <row r="1493" spans="8:9">
      <c r="H1493" s="87"/>
      <c r="I1493" s="87"/>
    </row>
    <row r="1494" spans="8:9">
      <c r="H1494" s="87"/>
      <c r="I1494" s="87"/>
    </row>
    <row r="1495" spans="8:9">
      <c r="H1495" s="87"/>
      <c r="I1495" s="87"/>
    </row>
    <row r="1496" spans="8:9">
      <c r="H1496" s="87"/>
      <c r="I1496" s="87"/>
    </row>
    <row r="1497" spans="8:9">
      <c r="H1497" s="87"/>
      <c r="I1497" s="87"/>
    </row>
    <row r="1498" spans="8:9">
      <c r="H1498" s="87"/>
      <c r="I1498" s="87"/>
    </row>
    <row r="1499" spans="8:9">
      <c r="H1499" s="87"/>
      <c r="I1499" s="87"/>
    </row>
    <row r="1500" spans="8:9">
      <c r="H1500" s="87"/>
      <c r="I1500" s="87"/>
    </row>
    <row r="1501" spans="8:9">
      <c r="H1501" s="87"/>
      <c r="I1501" s="87"/>
    </row>
    <row r="1502" spans="8:9">
      <c r="H1502" s="87"/>
      <c r="I1502" s="87"/>
    </row>
    <row r="1503" spans="8:9">
      <c r="H1503" s="87"/>
      <c r="I1503" s="87"/>
    </row>
    <row r="1504" spans="8:9">
      <c r="H1504" s="87"/>
      <c r="I1504" s="87"/>
    </row>
    <row r="1505" spans="8:9">
      <c r="H1505" s="87"/>
      <c r="I1505" s="87"/>
    </row>
    <row r="1506" spans="8:9">
      <c r="H1506" s="87"/>
      <c r="I1506" s="87"/>
    </row>
    <row r="1507" spans="8:9">
      <c r="H1507" s="87"/>
      <c r="I1507" s="87"/>
    </row>
    <row r="1508" spans="8:9">
      <c r="H1508" s="87"/>
      <c r="I1508" s="87"/>
    </row>
    <row r="1509" spans="8:9">
      <c r="H1509" s="87"/>
      <c r="I1509" s="87"/>
    </row>
    <row r="1510" spans="8:9">
      <c r="H1510" s="87"/>
      <c r="I1510" s="87"/>
    </row>
    <row r="1511" spans="8:9">
      <c r="H1511" s="87"/>
      <c r="I1511" s="87"/>
    </row>
    <row r="1512" spans="8:9">
      <c r="H1512" s="87"/>
      <c r="I1512" s="87"/>
    </row>
    <row r="1513" spans="8:9">
      <c r="H1513" s="87"/>
      <c r="I1513" s="87"/>
    </row>
    <row r="1514" spans="8:9">
      <c r="H1514" s="87"/>
      <c r="I1514" s="87"/>
    </row>
    <row r="1515" spans="8:9">
      <c r="H1515" s="87"/>
      <c r="I1515" s="87"/>
    </row>
    <row r="1516" spans="8:9">
      <c r="H1516" s="87"/>
      <c r="I1516" s="87"/>
    </row>
    <row r="1517" spans="8:9">
      <c r="H1517" s="87"/>
      <c r="I1517" s="87"/>
    </row>
    <row r="1518" spans="8:9">
      <c r="H1518" s="87"/>
      <c r="I1518" s="87"/>
    </row>
    <row r="1519" spans="8:9">
      <c r="H1519" s="87"/>
      <c r="I1519" s="87"/>
    </row>
    <row r="1520" spans="8:9">
      <c r="H1520" s="87"/>
      <c r="I1520" s="87"/>
    </row>
    <row r="1521" spans="8:9">
      <c r="H1521" s="87"/>
      <c r="I1521" s="87"/>
    </row>
    <row r="1522" spans="8:9">
      <c r="H1522" s="87"/>
      <c r="I1522" s="87"/>
    </row>
    <row r="1523" spans="8:9">
      <c r="H1523" s="87"/>
      <c r="I1523" s="87"/>
    </row>
    <row r="1524" spans="8:9">
      <c r="H1524" s="87"/>
      <c r="I1524" s="87"/>
    </row>
    <row r="1525" spans="8:9">
      <c r="H1525" s="87"/>
      <c r="I1525" s="87"/>
    </row>
    <row r="1526" spans="8:9">
      <c r="H1526" s="87"/>
      <c r="I1526" s="87"/>
    </row>
    <row r="1527" spans="8:9">
      <c r="H1527" s="87"/>
      <c r="I1527" s="87"/>
    </row>
    <row r="1528" spans="8:9">
      <c r="H1528" s="87"/>
      <c r="I1528" s="87"/>
    </row>
    <row r="1529" spans="8:9">
      <c r="H1529" s="87"/>
      <c r="I1529" s="87"/>
    </row>
    <row r="1530" spans="8:9">
      <c r="H1530" s="87"/>
      <c r="I1530" s="87"/>
    </row>
    <row r="1531" spans="8:9">
      <c r="H1531" s="87"/>
      <c r="I1531" s="87"/>
    </row>
    <row r="1532" spans="8:9">
      <c r="H1532" s="87"/>
      <c r="I1532" s="87"/>
    </row>
    <row r="1533" spans="8:9">
      <c r="H1533" s="87"/>
      <c r="I1533" s="87"/>
    </row>
    <row r="1534" spans="8:9">
      <c r="H1534" s="87"/>
      <c r="I1534" s="87"/>
    </row>
    <row r="1535" spans="8:9">
      <c r="H1535" s="87"/>
      <c r="I1535" s="87"/>
    </row>
    <row r="1536" spans="8:9">
      <c r="H1536" s="87"/>
      <c r="I1536" s="87"/>
    </row>
    <row r="1537" spans="8:9">
      <c r="H1537" s="87"/>
      <c r="I1537" s="87"/>
    </row>
    <row r="1538" spans="8:9">
      <c r="H1538" s="87"/>
      <c r="I1538" s="87"/>
    </row>
    <row r="1539" spans="8:9">
      <c r="H1539" s="87"/>
      <c r="I1539" s="87"/>
    </row>
    <row r="1540" spans="8:9">
      <c r="H1540" s="87"/>
      <c r="I1540" s="87"/>
    </row>
    <row r="1541" spans="8:9">
      <c r="H1541" s="87"/>
      <c r="I1541" s="87"/>
    </row>
    <row r="1542" spans="8:9">
      <c r="H1542" s="87"/>
      <c r="I1542" s="87"/>
    </row>
    <row r="1543" spans="8:9">
      <c r="H1543" s="87"/>
      <c r="I1543" s="87"/>
    </row>
    <row r="1544" spans="8:9">
      <c r="H1544" s="87"/>
      <c r="I1544" s="87"/>
    </row>
    <row r="1545" spans="8:9">
      <c r="H1545" s="87"/>
      <c r="I1545" s="87"/>
    </row>
    <row r="1546" spans="8:9">
      <c r="H1546" s="87"/>
      <c r="I1546" s="87"/>
    </row>
    <row r="1547" spans="8:9">
      <c r="H1547" s="87"/>
      <c r="I1547" s="87"/>
    </row>
    <row r="1548" spans="8:9">
      <c r="H1548" s="87"/>
      <c r="I1548" s="87"/>
    </row>
    <row r="1549" spans="8:9">
      <c r="H1549" s="87"/>
      <c r="I1549" s="87"/>
    </row>
    <row r="1550" spans="8:9">
      <c r="H1550" s="87"/>
      <c r="I1550" s="87"/>
    </row>
    <row r="1551" spans="8:9">
      <c r="H1551" s="87"/>
      <c r="I1551" s="87"/>
    </row>
    <row r="1552" spans="8:9">
      <c r="H1552" s="87"/>
      <c r="I1552" s="87"/>
    </row>
    <row r="1553" spans="8:9">
      <c r="H1553" s="87"/>
      <c r="I1553" s="87"/>
    </row>
    <row r="1554" spans="8:9">
      <c r="H1554" s="87"/>
      <c r="I1554" s="87"/>
    </row>
  </sheetData>
  <mergeCells count="124">
    <mergeCell ref="I25:I27"/>
    <mergeCell ref="H17:H20"/>
    <mergeCell ref="H21:H24"/>
    <mergeCell ref="H25:H27"/>
    <mergeCell ref="H38:H40"/>
    <mergeCell ref="A16:A17"/>
    <mergeCell ref="I17:I20"/>
    <mergeCell ref="I44:I46"/>
    <mergeCell ref="I47:I49"/>
    <mergeCell ref="D25:D27"/>
    <mergeCell ref="D17:D20"/>
    <mergeCell ref="I38:I40"/>
    <mergeCell ref="I41:I43"/>
    <mergeCell ref="I28:I30"/>
    <mergeCell ref="B31:B33"/>
    <mergeCell ref="D58:D60"/>
    <mergeCell ref="D61:D63"/>
    <mergeCell ref="D78:D81"/>
    <mergeCell ref="D64:D66"/>
    <mergeCell ref="I4:I7"/>
    <mergeCell ref="I14:I16"/>
    <mergeCell ref="D11:D13"/>
    <mergeCell ref="D14:D16"/>
    <mergeCell ref="I11:I13"/>
    <mergeCell ref="D4:D7"/>
    <mergeCell ref="H4:H7"/>
    <mergeCell ref="H8:H10"/>
    <mergeCell ref="H11:H13"/>
    <mergeCell ref="H14:H16"/>
    <mergeCell ref="I8:I10"/>
    <mergeCell ref="D35:D37"/>
    <mergeCell ref="I31:I34"/>
    <mergeCell ref="D28:D30"/>
    <mergeCell ref="D31:D34"/>
    <mergeCell ref="H28:H30"/>
    <mergeCell ref="H31:H34"/>
    <mergeCell ref="I35:I37"/>
    <mergeCell ref="D38:D40"/>
    <mergeCell ref="I21:I24"/>
    <mergeCell ref="B97:B99"/>
    <mergeCell ref="B41:B43"/>
    <mergeCell ref="B47:B49"/>
    <mergeCell ref="B53:B55"/>
    <mergeCell ref="B78:B80"/>
    <mergeCell ref="B94:B96"/>
    <mergeCell ref="B89:B90"/>
    <mergeCell ref="D41:D43"/>
    <mergeCell ref="D70:D72"/>
    <mergeCell ref="B44:B46"/>
    <mergeCell ref="D47:D49"/>
    <mergeCell ref="D50:D52"/>
    <mergeCell ref="D44:D46"/>
    <mergeCell ref="B50:B52"/>
    <mergeCell ref="D56:D57"/>
    <mergeCell ref="D53:D55"/>
    <mergeCell ref="D67:D69"/>
    <mergeCell ref="D82:D85"/>
    <mergeCell ref="D86:D88"/>
    <mergeCell ref="D89:D90"/>
    <mergeCell ref="D91:D93"/>
    <mergeCell ref="D94:D96"/>
    <mergeCell ref="D97:D100"/>
    <mergeCell ref="D73:D75"/>
    <mergeCell ref="A2:D2"/>
    <mergeCell ref="A18:A19"/>
    <mergeCell ref="B25:B27"/>
    <mergeCell ref="D8:D10"/>
    <mergeCell ref="A9:A10"/>
    <mergeCell ref="A13:A14"/>
    <mergeCell ref="B4:B6"/>
    <mergeCell ref="B11:B13"/>
    <mergeCell ref="B14:B16"/>
    <mergeCell ref="D21:D24"/>
    <mergeCell ref="I58:I60"/>
    <mergeCell ref="I61:I63"/>
    <mergeCell ref="I64:I66"/>
    <mergeCell ref="I67:I69"/>
    <mergeCell ref="I82:I85"/>
    <mergeCell ref="I86:I88"/>
    <mergeCell ref="H58:H60"/>
    <mergeCell ref="I53:I55"/>
    <mergeCell ref="H35:H37"/>
    <mergeCell ref="H53:H55"/>
    <mergeCell ref="H56:H57"/>
    <mergeCell ref="H41:H43"/>
    <mergeCell ref="H44:H46"/>
    <mergeCell ref="H47:H49"/>
    <mergeCell ref="H50:H52"/>
    <mergeCell ref="I50:I52"/>
    <mergeCell ref="I56:I57"/>
    <mergeCell ref="I76:I77"/>
    <mergeCell ref="I78:I81"/>
    <mergeCell ref="I70:I72"/>
    <mergeCell ref="I73:I75"/>
    <mergeCell ref="D111:D113"/>
    <mergeCell ref="H111:H113"/>
    <mergeCell ref="D108:D110"/>
    <mergeCell ref="D105:D107"/>
    <mergeCell ref="H61:H63"/>
    <mergeCell ref="H64:H66"/>
    <mergeCell ref="H67:H69"/>
    <mergeCell ref="H70:H72"/>
    <mergeCell ref="H73:H75"/>
    <mergeCell ref="H101:H104"/>
    <mergeCell ref="H76:H77"/>
    <mergeCell ref="H78:H81"/>
    <mergeCell ref="H82:H85"/>
    <mergeCell ref="H86:H88"/>
    <mergeCell ref="D101:D104"/>
    <mergeCell ref="D76:D77"/>
    <mergeCell ref="I105:I107"/>
    <mergeCell ref="I108:I110"/>
    <mergeCell ref="H105:H107"/>
    <mergeCell ref="I111:I113"/>
    <mergeCell ref="H108:H110"/>
    <mergeCell ref="H94:H96"/>
    <mergeCell ref="H97:H100"/>
    <mergeCell ref="H89:H90"/>
    <mergeCell ref="H91:H93"/>
    <mergeCell ref="I91:I93"/>
    <mergeCell ref="I97:I100"/>
    <mergeCell ref="I101:I104"/>
    <mergeCell ref="I94:I96"/>
    <mergeCell ref="I89:I90"/>
  </mergeCells>
  <phoneticPr fontId="0" type="noConversion"/>
  <printOptions horizontalCentered="1"/>
  <pageMargins left="0.6" right="0.6" top="0.5" bottom="0.3" header="0" footer="0"/>
  <pageSetup scale="55" orientation="landscape" verticalDpi="200" r:id="rId1"/>
  <headerFooter alignWithMargins="0">
    <oddFooter xml:space="preserve">&amp;L&amp;8&amp;F&amp;C&amp;8&amp;P of &amp;N
GM CONFIDENTIAL
PSA Version 9&amp;R&amp;8&amp;D&amp;10
</oddFooter>
  </headerFooter>
  <rowBreaks count="3" manualBreakCount="3">
    <brk id="30" max="16383" man="1"/>
    <brk id="57" max="16383" man="1"/>
    <brk id="88" max="16383" man="1"/>
  </rowBreaks>
  <colBreaks count="1" manualBreakCount="1">
    <brk id="9" max="1048575" man="1"/>
  </colBreaks>
  <drawing r:id="rId2"/>
  <legacyDrawing r:id="rId3"/>
</worksheet>
</file>

<file path=xl/worksheets/sheet5.xml><?xml version="1.0" encoding="utf-8"?>
<worksheet xmlns="http://schemas.openxmlformats.org/spreadsheetml/2006/main" xmlns:r="http://schemas.openxmlformats.org/officeDocument/2006/relationships">
  <sheetPr codeName="Sheet5">
    <pageSetUpPr fitToPage="1"/>
  </sheetPr>
  <dimension ref="A1:Q102"/>
  <sheetViews>
    <sheetView showGridLines="0" zoomScaleNormal="75" zoomScaleSheetLayoutView="75" workbookViewId="0">
      <pane ySplit="3" topLeftCell="A4" activePane="bottomLeft" state="frozen"/>
      <selection pane="bottomLeft" activeCell="A2" sqref="A2:IV2"/>
    </sheetView>
  </sheetViews>
  <sheetFormatPr defaultRowHeight="12.75"/>
  <cols>
    <col min="1" max="1" width="12.42578125" style="20" customWidth="1"/>
    <col min="2" max="2" width="12" style="20" customWidth="1"/>
    <col min="3" max="3" width="5" style="1" customWidth="1"/>
    <col min="4" max="4" width="30.28515625" style="15" customWidth="1"/>
    <col min="5" max="5" width="68.85546875" style="15" customWidth="1"/>
    <col min="6" max="6" width="9.42578125" style="1" hidden="1" customWidth="1"/>
    <col min="7" max="7" width="6.42578125" style="1" customWidth="1"/>
    <col min="8" max="8" width="10" style="192" customWidth="1"/>
    <col min="9" max="9" width="25.140625" style="1" customWidth="1"/>
  </cols>
  <sheetData>
    <row r="1" spans="1:9" ht="21.75" customHeight="1">
      <c r="A1" s="17"/>
      <c r="B1" s="17"/>
      <c r="C1" s="13" t="s">
        <v>11</v>
      </c>
      <c r="D1" s="13"/>
      <c r="E1" s="13"/>
      <c r="F1" s="13"/>
      <c r="G1" s="13"/>
      <c r="I1"/>
    </row>
    <row r="2" spans="1:9" ht="24.75" customHeight="1">
      <c r="A2" s="426" t="s">
        <v>37</v>
      </c>
      <c r="B2" s="254"/>
      <c r="C2" s="254"/>
      <c r="D2" s="254"/>
      <c r="E2" s="30"/>
      <c r="F2" s="30"/>
      <c r="G2" s="30"/>
      <c r="H2" s="193"/>
      <c r="I2" s="30"/>
    </row>
    <row r="3" spans="1:9" s="24" customFormat="1" ht="14.25" customHeight="1">
      <c r="A3" s="25" t="s">
        <v>18</v>
      </c>
      <c r="B3" s="26" t="s">
        <v>19</v>
      </c>
      <c r="C3" s="27" t="s">
        <v>9</v>
      </c>
      <c r="D3" s="26" t="s">
        <v>7</v>
      </c>
      <c r="E3" s="26" t="s">
        <v>13</v>
      </c>
      <c r="F3" s="27" t="s">
        <v>12</v>
      </c>
      <c r="G3" s="27" t="s">
        <v>299</v>
      </c>
      <c r="H3" s="194" t="s">
        <v>300</v>
      </c>
      <c r="I3" s="27" t="s">
        <v>10</v>
      </c>
    </row>
    <row r="4" spans="1:9" s="72" customFormat="1" ht="15.2" customHeight="1">
      <c r="A4" s="161" t="s">
        <v>38</v>
      </c>
      <c r="B4" s="20"/>
      <c r="C4" s="4">
        <v>1</v>
      </c>
      <c r="D4" s="424" t="s">
        <v>301</v>
      </c>
      <c r="E4" s="81"/>
      <c r="F4" s="41">
        <v>1</v>
      </c>
      <c r="G4" s="42">
        <f>IF(F4=1,0,IF(F4=2,3, 5))</f>
        <v>0</v>
      </c>
      <c r="H4" s="455">
        <v>3</v>
      </c>
      <c r="I4" s="461"/>
    </row>
    <row r="5" spans="1:9" s="72" customFormat="1" ht="15.2" customHeight="1">
      <c r="A5" s="16"/>
      <c r="B5" s="20"/>
      <c r="C5" s="3"/>
      <c r="D5" s="450"/>
      <c r="E5" s="37"/>
      <c r="F5" s="42"/>
      <c r="G5" s="42"/>
      <c r="H5" s="456"/>
      <c r="I5" s="462"/>
    </row>
    <row r="6" spans="1:9" s="72" customFormat="1" ht="30" customHeight="1">
      <c r="A6" s="16"/>
      <c r="B6" s="20"/>
      <c r="C6" s="5"/>
      <c r="D6" s="452"/>
      <c r="E6" s="80"/>
      <c r="F6" s="43"/>
      <c r="G6" s="43"/>
      <c r="H6" s="457"/>
      <c r="I6" s="463"/>
    </row>
    <row r="7" spans="1:9" ht="15.2" customHeight="1">
      <c r="A7" s="155"/>
      <c r="B7" s="157"/>
      <c r="C7" s="3">
        <v>2</v>
      </c>
      <c r="D7" s="441" t="s">
        <v>52</v>
      </c>
      <c r="E7" s="37"/>
      <c r="F7" s="42">
        <v>1</v>
      </c>
      <c r="G7" s="42">
        <f>IF(F7=1,0,IF(F7=2,3,IF(F7=3,10,5)))</f>
        <v>0</v>
      </c>
      <c r="H7" s="455">
        <v>5</v>
      </c>
      <c r="I7" s="421"/>
    </row>
    <row r="8" spans="1:9" ht="15.2" customHeight="1">
      <c r="A8" s="16"/>
      <c r="B8" s="157"/>
      <c r="C8" s="3"/>
      <c r="D8" s="442"/>
      <c r="E8" s="37"/>
      <c r="F8" s="42"/>
      <c r="G8" s="42"/>
      <c r="H8" s="456"/>
      <c r="I8" s="437"/>
    </row>
    <row r="9" spans="1:9" ht="15.2" customHeight="1">
      <c r="A9" s="16"/>
      <c r="B9" s="157"/>
      <c r="C9" s="3"/>
      <c r="D9" s="442"/>
      <c r="E9" s="37"/>
      <c r="F9" s="42"/>
      <c r="G9" s="42"/>
      <c r="H9" s="456"/>
      <c r="I9" s="437"/>
    </row>
    <row r="10" spans="1:9" ht="18.95" customHeight="1">
      <c r="A10" s="16"/>
      <c r="B10" s="157"/>
      <c r="C10" s="3"/>
      <c r="D10" s="443"/>
      <c r="E10" s="37"/>
      <c r="F10" s="42"/>
      <c r="G10" s="43"/>
      <c r="H10" s="457"/>
      <c r="I10" s="445"/>
    </row>
    <row r="11" spans="1:9" ht="15.2" customHeight="1">
      <c r="A11" s="21"/>
      <c r="B11" s="157"/>
      <c r="C11" s="4">
        <v>3</v>
      </c>
      <c r="D11" s="441" t="s">
        <v>131</v>
      </c>
      <c r="E11" s="81"/>
      <c r="F11" s="41">
        <v>1</v>
      </c>
      <c r="G11" s="42">
        <f>IF(F11=1,0,IF(F11=2,20,IF(F11=3,10,20)))</f>
        <v>0</v>
      </c>
      <c r="H11" s="455">
        <v>10</v>
      </c>
      <c r="I11" s="421"/>
    </row>
    <row r="12" spans="1:9" ht="15.2" customHeight="1">
      <c r="A12" s="21"/>
      <c r="B12" s="157"/>
      <c r="C12" s="3"/>
      <c r="D12" s="442"/>
      <c r="E12" s="37"/>
      <c r="F12" s="42"/>
      <c r="G12" s="42"/>
      <c r="H12" s="456"/>
      <c r="I12" s="437"/>
    </row>
    <row r="13" spans="1:9" ht="15.2" customHeight="1">
      <c r="A13" s="21"/>
      <c r="B13" s="157"/>
      <c r="C13" s="3"/>
      <c r="D13" s="442"/>
      <c r="E13" s="37"/>
      <c r="F13" s="42"/>
      <c r="G13" s="42"/>
      <c r="H13" s="456"/>
      <c r="I13" s="437"/>
    </row>
    <row r="14" spans="1:9" ht="18" customHeight="1">
      <c r="A14" s="21"/>
      <c r="B14" s="158"/>
      <c r="C14" s="5"/>
      <c r="D14" s="189"/>
      <c r="E14" s="80"/>
      <c r="F14" s="43"/>
      <c r="G14" s="43"/>
      <c r="H14" s="457"/>
      <c r="I14" s="445"/>
    </row>
    <row r="15" spans="1:9" ht="15.2" customHeight="1">
      <c r="A15" s="21"/>
      <c r="B15" s="466"/>
      <c r="C15" s="3">
        <v>4</v>
      </c>
      <c r="D15" s="441" t="s">
        <v>53</v>
      </c>
      <c r="E15" s="37"/>
      <c r="F15" s="42">
        <v>1</v>
      </c>
      <c r="G15" s="42">
        <f>IF(F15=1,0,IF(F15=2,3,IF(F15=3,5,10)))</f>
        <v>0</v>
      </c>
      <c r="H15" s="471">
        <v>5</v>
      </c>
      <c r="I15" s="446"/>
    </row>
    <row r="16" spans="1:9" ht="15.2" customHeight="1">
      <c r="A16" s="21"/>
      <c r="B16" s="467"/>
      <c r="C16" s="3"/>
      <c r="D16" s="442"/>
      <c r="E16" s="37"/>
      <c r="F16" s="42"/>
      <c r="G16" s="42"/>
      <c r="H16" s="458"/>
      <c r="I16" s="439"/>
    </row>
    <row r="17" spans="1:9" ht="18.95" customHeight="1">
      <c r="A17" s="21"/>
      <c r="B17" s="467"/>
      <c r="C17" s="3"/>
      <c r="D17" s="442"/>
      <c r="E17" s="37"/>
      <c r="F17" s="42"/>
      <c r="G17" s="42"/>
      <c r="H17" s="458"/>
      <c r="I17" s="439"/>
    </row>
    <row r="18" spans="1:9" ht="19.5" customHeight="1">
      <c r="A18" s="21"/>
      <c r="B18" s="159"/>
      <c r="C18" s="5"/>
      <c r="D18" s="443"/>
      <c r="E18" s="37"/>
      <c r="F18" s="43"/>
      <c r="G18" s="43"/>
      <c r="H18" s="459"/>
      <c r="I18" s="440"/>
    </row>
    <row r="19" spans="1:9" ht="15.2" customHeight="1">
      <c r="A19" s="21"/>
      <c r="B19" s="157"/>
      <c r="C19" s="3">
        <v>5</v>
      </c>
      <c r="D19" s="441" t="s">
        <v>5</v>
      </c>
      <c r="E19" s="45"/>
      <c r="F19" s="42">
        <v>1</v>
      </c>
      <c r="G19" s="42">
        <f>IF(F19=1,0,IF(F19=2,10,IF(F19=3,15,20)))</f>
        <v>0</v>
      </c>
      <c r="H19" s="455">
        <v>15</v>
      </c>
      <c r="I19" s="421"/>
    </row>
    <row r="20" spans="1:9" ht="15.2" customHeight="1">
      <c r="A20" s="21"/>
      <c r="B20" s="157"/>
      <c r="C20" s="3"/>
      <c r="D20" s="442"/>
      <c r="E20" s="45"/>
      <c r="F20" s="42"/>
      <c r="G20" s="42"/>
      <c r="H20" s="456"/>
      <c r="I20" s="437"/>
    </row>
    <row r="21" spans="1:9" ht="15.2" customHeight="1">
      <c r="A21" s="21"/>
      <c r="B21" s="157"/>
      <c r="C21" s="3"/>
      <c r="D21" s="442"/>
      <c r="E21" s="45"/>
      <c r="F21" s="42"/>
      <c r="G21" s="42"/>
      <c r="H21" s="456"/>
      <c r="I21" s="437"/>
    </row>
    <row r="22" spans="1:9" ht="24.2" customHeight="1">
      <c r="A22" s="21"/>
      <c r="B22" s="157"/>
      <c r="C22" s="3"/>
      <c r="D22" s="197"/>
      <c r="E22" s="46"/>
      <c r="F22" s="42"/>
      <c r="G22" s="43"/>
      <c r="H22" s="457"/>
      <c r="I22" s="445"/>
    </row>
    <row r="23" spans="1:9" ht="15.2" customHeight="1">
      <c r="A23" s="21"/>
      <c r="B23" s="157"/>
      <c r="C23" s="4">
        <v>6</v>
      </c>
      <c r="D23" s="441" t="s">
        <v>54</v>
      </c>
      <c r="E23" s="45"/>
      <c r="F23" s="41">
        <v>1</v>
      </c>
      <c r="G23" s="42">
        <f>IF(F23=1,0,IF(F23=2,5,IF(F23=3,10,15)))</f>
        <v>0</v>
      </c>
      <c r="H23" s="455">
        <v>10</v>
      </c>
      <c r="I23" s="421"/>
    </row>
    <row r="24" spans="1:9" ht="15.2" customHeight="1">
      <c r="A24" s="21"/>
      <c r="B24" s="157"/>
      <c r="C24" s="3"/>
      <c r="D24" s="442"/>
      <c r="E24" s="45"/>
      <c r="F24" s="42" t="s">
        <v>8</v>
      </c>
      <c r="G24" s="42"/>
      <c r="H24" s="456"/>
      <c r="I24" s="437"/>
    </row>
    <row r="25" spans="1:9" ht="20.25" customHeight="1">
      <c r="A25" s="21"/>
      <c r="B25" s="157"/>
      <c r="C25" s="3"/>
      <c r="D25" s="442"/>
      <c r="E25" s="45"/>
      <c r="F25" s="42"/>
      <c r="G25" s="42"/>
      <c r="H25" s="456"/>
      <c r="I25" s="437"/>
    </row>
    <row r="26" spans="1:9" ht="15.2" customHeight="1">
      <c r="A26" s="155"/>
      <c r="B26" s="157"/>
      <c r="C26" s="5"/>
      <c r="D26" s="443"/>
      <c r="E26" s="46"/>
      <c r="F26" s="43"/>
      <c r="G26" s="43"/>
      <c r="H26" s="457"/>
      <c r="I26" s="445"/>
    </row>
    <row r="27" spans="1:9" ht="15.2" customHeight="1">
      <c r="A27" s="161" t="s">
        <v>37</v>
      </c>
      <c r="B27" s="157"/>
      <c r="C27" s="4">
        <v>7</v>
      </c>
      <c r="D27" s="441" t="s">
        <v>137</v>
      </c>
      <c r="E27" s="45"/>
      <c r="F27" s="41">
        <v>1</v>
      </c>
      <c r="G27" s="42">
        <f>IF(F27=1,0,IF(F27=2,3,IF(F27=3,5,10)))</f>
        <v>0</v>
      </c>
      <c r="H27" s="455">
        <v>5</v>
      </c>
      <c r="I27" s="421"/>
    </row>
    <row r="28" spans="1:9" ht="15.2" customHeight="1">
      <c r="A28" s="21"/>
      <c r="B28" s="157"/>
      <c r="C28" s="3"/>
      <c r="D28" s="442"/>
      <c r="E28" s="45"/>
      <c r="F28" s="42"/>
      <c r="G28" s="42"/>
      <c r="H28" s="456"/>
      <c r="I28" s="437"/>
    </row>
    <row r="29" spans="1:9" ht="15.2" customHeight="1">
      <c r="A29" s="21"/>
      <c r="B29" s="157"/>
      <c r="C29" s="3"/>
      <c r="D29" s="442"/>
      <c r="E29" s="45"/>
      <c r="F29" s="42" t="s">
        <v>8</v>
      </c>
      <c r="G29" s="42"/>
      <c r="H29" s="456"/>
      <c r="I29" s="437"/>
    </row>
    <row r="30" spans="1:9" ht="24.75" customHeight="1">
      <c r="A30" s="21"/>
      <c r="B30" s="157"/>
      <c r="C30" s="5"/>
      <c r="D30" s="465"/>
      <c r="E30" s="46"/>
      <c r="F30" s="43"/>
      <c r="G30" s="43"/>
      <c r="H30" s="457"/>
      <c r="I30" s="445"/>
    </row>
    <row r="31" spans="1:9" ht="21" customHeight="1">
      <c r="A31" s="21"/>
      <c r="B31" s="157"/>
      <c r="C31" s="4">
        <v>8</v>
      </c>
      <c r="D31" s="441" t="s">
        <v>138</v>
      </c>
      <c r="E31" s="45"/>
      <c r="F31" s="41">
        <v>1</v>
      </c>
      <c r="G31" s="42">
        <f>IF(F31=1,0,IF(F31=2,5,IF(F31=3,10,15)))</f>
        <v>0</v>
      </c>
      <c r="H31" s="455">
        <v>10</v>
      </c>
      <c r="I31" s="421"/>
    </row>
    <row r="32" spans="1:9" ht="21.75" customHeight="1">
      <c r="A32" s="21"/>
      <c r="B32" s="157"/>
      <c r="C32" s="3"/>
      <c r="D32" s="464"/>
      <c r="E32" s="45"/>
      <c r="F32" s="42"/>
      <c r="G32" s="42"/>
      <c r="H32" s="456"/>
      <c r="I32" s="437"/>
    </row>
    <row r="33" spans="1:9" ht="21" customHeight="1">
      <c r="A33" s="21"/>
      <c r="B33" s="157"/>
      <c r="C33" s="3"/>
      <c r="D33" s="464"/>
      <c r="E33" s="45"/>
      <c r="F33" s="42"/>
      <c r="G33" s="42"/>
      <c r="H33" s="456"/>
      <c r="I33" s="437"/>
    </row>
    <row r="34" spans="1:9" ht="21.75" customHeight="1">
      <c r="A34" s="21"/>
      <c r="B34" s="157"/>
      <c r="C34" s="5"/>
      <c r="D34" s="465"/>
      <c r="E34" s="46"/>
      <c r="F34" s="43">
        <v>2</v>
      </c>
      <c r="G34" s="43"/>
      <c r="H34" s="457"/>
      <c r="I34" s="445"/>
    </row>
    <row r="35" spans="1:9" ht="15.2" customHeight="1">
      <c r="A35" s="21"/>
      <c r="B35" s="157"/>
      <c r="C35" s="4">
        <v>9</v>
      </c>
      <c r="D35" s="424" t="s">
        <v>55</v>
      </c>
      <c r="E35" s="45"/>
      <c r="F35" s="41">
        <v>1</v>
      </c>
      <c r="G35" s="42">
        <f>IF(F35=1,0,IF(F35=2,3,IF(F35=3,5,10)))</f>
        <v>0</v>
      </c>
      <c r="H35" s="455">
        <v>5</v>
      </c>
      <c r="I35" s="421"/>
    </row>
    <row r="36" spans="1:9" ht="15.2" customHeight="1">
      <c r="A36" s="21"/>
      <c r="B36" s="157"/>
      <c r="C36" s="3"/>
      <c r="D36" s="422"/>
      <c r="E36" s="45"/>
      <c r="F36" s="42"/>
      <c r="G36" s="42"/>
      <c r="H36" s="456"/>
      <c r="I36" s="437"/>
    </row>
    <row r="37" spans="1:9" ht="21" customHeight="1">
      <c r="A37" s="21"/>
      <c r="B37" s="157"/>
      <c r="C37" s="3"/>
      <c r="D37" s="422"/>
      <c r="E37" s="45"/>
      <c r="F37" s="42"/>
      <c r="G37" s="42"/>
      <c r="H37" s="456"/>
      <c r="I37" s="437"/>
    </row>
    <row r="38" spans="1:9" ht="27.95" customHeight="1">
      <c r="A38" s="21"/>
      <c r="B38" s="157"/>
      <c r="C38" s="5"/>
      <c r="D38" s="423"/>
      <c r="E38" s="46"/>
      <c r="F38" s="43"/>
      <c r="G38" s="43"/>
      <c r="H38" s="457"/>
      <c r="I38" s="445"/>
    </row>
    <row r="39" spans="1:9" ht="15.2" customHeight="1">
      <c r="A39" s="21"/>
      <c r="B39" s="448"/>
      <c r="C39" s="4">
        <v>10</v>
      </c>
      <c r="D39" s="424" t="s">
        <v>302</v>
      </c>
      <c r="E39" s="45"/>
      <c r="F39" s="41">
        <v>1</v>
      </c>
      <c r="G39" s="42">
        <f>IF(F39=1,0,IF(F39=2,2,IF(F39=3,3,5)))</f>
        <v>0</v>
      </c>
      <c r="H39" s="455">
        <v>3</v>
      </c>
      <c r="I39" s="421"/>
    </row>
    <row r="40" spans="1:9" ht="15.2" customHeight="1">
      <c r="A40" s="21"/>
      <c r="B40" s="453"/>
      <c r="C40" s="3"/>
      <c r="D40" s="422"/>
      <c r="E40" s="45"/>
      <c r="F40" s="42"/>
      <c r="G40" s="42"/>
      <c r="H40" s="456"/>
      <c r="I40" s="437"/>
    </row>
    <row r="41" spans="1:9" ht="15.2" customHeight="1">
      <c r="A41" s="21"/>
      <c r="B41" s="453"/>
      <c r="C41" s="3"/>
      <c r="D41" s="422"/>
      <c r="E41" s="45"/>
      <c r="F41" s="42"/>
      <c r="G41" s="42"/>
      <c r="H41" s="456"/>
      <c r="I41" s="437"/>
    </row>
    <row r="42" spans="1:9" ht="24.75" customHeight="1">
      <c r="A42" s="21"/>
      <c r="B42" s="454"/>
      <c r="C42" s="5"/>
      <c r="D42" s="423"/>
      <c r="E42" s="46"/>
      <c r="F42" s="43"/>
      <c r="G42" s="43"/>
      <c r="H42" s="457"/>
      <c r="I42" s="445"/>
    </row>
    <row r="43" spans="1:9" ht="15.2" customHeight="1">
      <c r="A43" s="21"/>
      <c r="B43" s="157"/>
      <c r="C43" s="4">
        <v>11</v>
      </c>
      <c r="D43" s="424" t="s">
        <v>132</v>
      </c>
      <c r="E43" s="45"/>
      <c r="F43" s="41">
        <v>1</v>
      </c>
      <c r="G43" s="42">
        <f>IF(F43=1,0,IF(F43=2,2,IF(F43=3,3,5)))</f>
        <v>0</v>
      </c>
      <c r="H43" s="455">
        <v>3</v>
      </c>
      <c r="I43" s="421"/>
    </row>
    <row r="44" spans="1:9" ht="15.2" customHeight="1">
      <c r="A44" s="21"/>
      <c r="B44" s="157"/>
      <c r="C44" s="3"/>
      <c r="D44" s="422"/>
      <c r="E44" s="45"/>
      <c r="F44" s="42"/>
      <c r="G44" s="42"/>
      <c r="H44" s="456"/>
      <c r="I44" s="437"/>
    </row>
    <row r="45" spans="1:9" ht="21" customHeight="1">
      <c r="A45" s="21"/>
      <c r="B45" s="157"/>
      <c r="C45" s="3"/>
      <c r="D45" s="422"/>
      <c r="E45" s="45"/>
      <c r="F45" s="42"/>
      <c r="G45" s="42"/>
      <c r="H45" s="456"/>
      <c r="I45" s="437"/>
    </row>
    <row r="46" spans="1:9" ht="28.5" customHeight="1">
      <c r="A46" s="21"/>
      <c r="B46" s="158"/>
      <c r="C46" s="5"/>
      <c r="D46" s="423"/>
      <c r="E46" s="46"/>
      <c r="F46" s="43"/>
      <c r="G46" s="43"/>
      <c r="H46" s="457"/>
      <c r="I46" s="445"/>
    </row>
    <row r="47" spans="1:9" ht="28.5" customHeight="1">
      <c r="A47" s="21"/>
      <c r="B47" s="157"/>
      <c r="C47" s="3">
        <v>12</v>
      </c>
      <c r="D47" s="460" t="s">
        <v>277</v>
      </c>
      <c r="E47" s="45"/>
      <c r="F47" s="42">
        <v>1</v>
      </c>
      <c r="G47" s="42">
        <f>IF(F47=1,0,IF(F47=2,5,IF(F47=3,10,15)))</f>
        <v>0</v>
      </c>
      <c r="H47" s="196">
        <v>5</v>
      </c>
      <c r="I47" s="188"/>
    </row>
    <row r="48" spans="1:9" ht="28.5" customHeight="1">
      <c r="A48" s="21"/>
      <c r="B48" s="157"/>
      <c r="C48" s="3"/>
      <c r="D48" s="422"/>
      <c r="E48" s="45"/>
      <c r="F48" s="42"/>
      <c r="G48" s="42"/>
      <c r="H48" s="196"/>
      <c r="I48" s="188"/>
    </row>
    <row r="49" spans="1:9" ht="28.5" customHeight="1">
      <c r="A49" s="21"/>
      <c r="B49" s="157"/>
      <c r="C49" s="3"/>
      <c r="D49" s="422"/>
      <c r="E49" s="45"/>
      <c r="F49" s="42"/>
      <c r="G49" s="42"/>
      <c r="H49" s="196"/>
      <c r="I49" s="188"/>
    </row>
    <row r="50" spans="1:9" ht="19.5" customHeight="1">
      <c r="A50" s="21"/>
      <c r="B50" s="157"/>
      <c r="C50" s="3"/>
      <c r="D50" s="40"/>
      <c r="E50" s="45"/>
      <c r="F50" s="42"/>
      <c r="G50" s="42"/>
      <c r="H50" s="196"/>
      <c r="I50" s="188"/>
    </row>
    <row r="51" spans="1:9" ht="24.75" customHeight="1">
      <c r="A51" s="21"/>
      <c r="B51" s="157"/>
      <c r="C51" s="4">
        <v>13</v>
      </c>
      <c r="D51" s="424" t="s">
        <v>303</v>
      </c>
      <c r="E51" s="45"/>
      <c r="F51" s="41">
        <v>1</v>
      </c>
      <c r="G51" s="41">
        <f>IF(F51=1,0,IF(F51=2,5,IF(F51=3,15,20)))</f>
        <v>0</v>
      </c>
      <c r="H51" s="455">
        <v>15</v>
      </c>
      <c r="I51" s="421"/>
    </row>
    <row r="52" spans="1:9" ht="22.7" customHeight="1">
      <c r="A52" s="21"/>
      <c r="B52" s="157"/>
      <c r="C52" s="3"/>
      <c r="D52" s="422"/>
      <c r="E52" s="45"/>
      <c r="F52" s="42">
        <v>3</v>
      </c>
      <c r="G52" s="42"/>
      <c r="H52" s="456"/>
      <c r="I52" s="437"/>
    </row>
    <row r="53" spans="1:9" ht="21" customHeight="1">
      <c r="A53" s="21"/>
      <c r="B53" s="157"/>
      <c r="C53" s="3"/>
      <c r="D53" s="422"/>
      <c r="E53" s="45"/>
      <c r="F53" s="42"/>
      <c r="G53" s="42"/>
      <c r="H53" s="456"/>
      <c r="I53" s="437"/>
    </row>
    <row r="54" spans="1:9" ht="22.7" customHeight="1">
      <c r="A54" s="21"/>
      <c r="B54" s="158"/>
      <c r="C54" s="5"/>
      <c r="D54" s="423"/>
      <c r="E54" s="46"/>
      <c r="F54" s="43"/>
      <c r="G54" s="43"/>
      <c r="H54" s="457"/>
      <c r="I54" s="445"/>
    </row>
    <row r="55" spans="1:9" ht="29.25" customHeight="1">
      <c r="A55" s="21"/>
      <c r="B55" s="157"/>
      <c r="C55" s="3"/>
      <c r="D55" s="460" t="s">
        <v>304</v>
      </c>
      <c r="E55" s="45"/>
      <c r="F55" s="42">
        <v>1</v>
      </c>
      <c r="G55" s="41">
        <f>IF(F55=1,0,IF(F55=2,3,IF(F55=3,5,10)))</f>
        <v>0</v>
      </c>
      <c r="H55" s="196">
        <v>5</v>
      </c>
      <c r="I55" s="188"/>
    </row>
    <row r="56" spans="1:9" ht="22.7" customHeight="1">
      <c r="A56" s="21"/>
      <c r="B56" s="157"/>
      <c r="C56" s="3">
        <v>14</v>
      </c>
      <c r="D56" s="422"/>
      <c r="E56" s="45"/>
      <c r="F56" s="42"/>
      <c r="G56" s="42"/>
      <c r="H56" s="196"/>
      <c r="I56" s="188"/>
    </row>
    <row r="57" spans="1:9" ht="22.7" customHeight="1">
      <c r="A57" s="21"/>
      <c r="B57" s="157"/>
      <c r="C57" s="3"/>
      <c r="D57" s="422"/>
      <c r="E57" s="45"/>
      <c r="F57" s="42"/>
      <c r="G57" s="42"/>
      <c r="H57" s="196"/>
      <c r="I57" s="188"/>
    </row>
    <row r="58" spans="1:9" ht="27.95" customHeight="1">
      <c r="A58" s="21"/>
      <c r="B58" s="157"/>
      <c r="C58" s="3"/>
      <c r="D58" s="423"/>
      <c r="E58" s="45"/>
      <c r="F58" s="42"/>
      <c r="G58" s="43"/>
      <c r="H58" s="196"/>
      <c r="I58" s="188"/>
    </row>
    <row r="59" spans="1:9" ht="15.2" customHeight="1">
      <c r="A59" s="21"/>
      <c r="B59" s="448"/>
      <c r="C59" s="4">
        <v>15</v>
      </c>
      <c r="D59" s="424" t="s">
        <v>56</v>
      </c>
      <c r="E59" s="45"/>
      <c r="F59" s="41">
        <v>1</v>
      </c>
      <c r="G59" s="42">
        <f>IF(F59=1,0,5)</f>
        <v>0</v>
      </c>
      <c r="H59" s="455">
        <v>5</v>
      </c>
      <c r="I59" s="421"/>
    </row>
    <row r="60" spans="1:9" ht="15.2" customHeight="1">
      <c r="A60" s="21"/>
      <c r="B60" s="453"/>
      <c r="C60" s="3"/>
      <c r="D60" s="422"/>
      <c r="E60" s="45"/>
      <c r="F60" s="42">
        <v>2</v>
      </c>
      <c r="G60" s="42"/>
      <c r="H60" s="458"/>
      <c r="I60" s="439"/>
    </row>
    <row r="61" spans="1:9" ht="21.75" customHeight="1">
      <c r="A61" s="21"/>
      <c r="B61" s="453"/>
      <c r="C61" s="3"/>
      <c r="D61" s="422"/>
      <c r="E61" s="45"/>
      <c r="F61" s="42"/>
      <c r="G61" s="42"/>
      <c r="H61" s="458"/>
      <c r="I61" s="439"/>
    </row>
    <row r="62" spans="1:9" ht="15.2" customHeight="1">
      <c r="A62" s="21"/>
      <c r="B62" s="454"/>
      <c r="C62" s="5"/>
      <c r="D62" s="423"/>
      <c r="E62" s="46"/>
      <c r="F62" s="43"/>
      <c r="G62" s="43"/>
      <c r="H62" s="459"/>
      <c r="I62" s="440"/>
    </row>
    <row r="63" spans="1:9" ht="15.2" customHeight="1">
      <c r="A63" s="21"/>
      <c r="B63" s="160"/>
      <c r="C63" s="4">
        <v>16</v>
      </c>
      <c r="D63" s="424" t="s">
        <v>57</v>
      </c>
      <c r="E63" s="45"/>
      <c r="F63" s="42">
        <v>1</v>
      </c>
      <c r="G63" s="42">
        <f>IF(F63=1,0,IF(F63=2,3,IF(F63=3,5,10)))</f>
        <v>0</v>
      </c>
      <c r="H63" s="455">
        <v>5</v>
      </c>
      <c r="I63" s="421"/>
    </row>
    <row r="64" spans="1:9" ht="15.2" customHeight="1">
      <c r="A64" s="21"/>
      <c r="B64" s="160"/>
      <c r="C64" s="3"/>
      <c r="D64" s="422"/>
      <c r="E64" s="45"/>
      <c r="F64" s="42"/>
      <c r="G64" s="42"/>
      <c r="H64" s="456"/>
      <c r="I64" s="437"/>
    </row>
    <row r="65" spans="1:9" ht="27" customHeight="1">
      <c r="A65" s="21"/>
      <c r="B65" s="160"/>
      <c r="C65" s="3"/>
      <c r="D65" s="422"/>
      <c r="E65" s="45"/>
      <c r="F65" s="42"/>
      <c r="G65" s="42"/>
      <c r="H65" s="456"/>
      <c r="I65" s="437"/>
    </row>
    <row r="66" spans="1:9" ht="15.2" customHeight="1">
      <c r="A66" s="21"/>
      <c r="B66" s="160"/>
      <c r="C66" s="5"/>
      <c r="D66" s="423"/>
      <c r="E66" s="46"/>
      <c r="F66" s="42"/>
      <c r="G66" s="43"/>
      <c r="H66" s="457"/>
      <c r="I66" s="445"/>
    </row>
    <row r="67" spans="1:9" ht="21" customHeight="1">
      <c r="A67" s="161"/>
      <c r="B67" s="448"/>
      <c r="C67" s="4">
        <v>17</v>
      </c>
      <c r="D67" s="424" t="s">
        <v>133</v>
      </c>
      <c r="E67" s="45"/>
      <c r="F67" s="41">
        <v>1</v>
      </c>
      <c r="G67" s="42">
        <f>IF(F67=1,0,IF(F67=2,3,IF(F67=3,5,10)))</f>
        <v>0</v>
      </c>
      <c r="H67" s="455">
        <v>5</v>
      </c>
      <c r="I67" s="421"/>
    </row>
    <row r="68" spans="1:9" ht="21.75" customHeight="1">
      <c r="A68" s="21"/>
      <c r="B68" s="453"/>
      <c r="C68" s="3"/>
      <c r="D68" s="422"/>
      <c r="E68" s="45"/>
      <c r="F68" s="42"/>
      <c r="G68" s="42"/>
      <c r="H68" s="456"/>
      <c r="I68" s="437"/>
    </row>
    <row r="69" spans="1:9" ht="21.75" customHeight="1">
      <c r="A69" s="21"/>
      <c r="B69" s="453"/>
      <c r="C69" s="3"/>
      <c r="D69" s="422"/>
      <c r="E69" s="45"/>
      <c r="F69" s="42"/>
      <c r="G69" s="42"/>
      <c r="H69" s="456"/>
      <c r="I69" s="437"/>
    </row>
    <row r="70" spans="1:9" ht="21" customHeight="1">
      <c r="A70" s="22"/>
      <c r="B70" s="454"/>
      <c r="C70" s="5"/>
      <c r="D70" s="423"/>
      <c r="E70" s="46"/>
      <c r="F70" s="43"/>
      <c r="G70" s="43"/>
      <c r="H70" s="457"/>
      <c r="I70" s="445"/>
    </row>
    <row r="71" spans="1:9" ht="25.5" customHeight="1">
      <c r="A71" s="447"/>
      <c r="B71" s="448"/>
      <c r="C71" s="4">
        <v>18</v>
      </c>
      <c r="D71" s="424" t="s">
        <v>58</v>
      </c>
      <c r="E71" s="45"/>
      <c r="F71" s="41">
        <v>1</v>
      </c>
      <c r="G71" s="42">
        <f>IF(F71=1,0,IF(F71=2,2,IF(F71=3,3,5)))</f>
        <v>0</v>
      </c>
      <c r="H71" s="455">
        <v>5</v>
      </c>
      <c r="I71" s="421"/>
    </row>
    <row r="72" spans="1:9" ht="23.25" customHeight="1">
      <c r="A72" s="429"/>
      <c r="B72" s="451"/>
      <c r="C72" s="3"/>
      <c r="D72" s="450"/>
      <c r="E72" s="45"/>
      <c r="F72" s="42"/>
      <c r="G72" s="42"/>
      <c r="H72" s="456"/>
      <c r="I72" s="437"/>
    </row>
    <row r="73" spans="1:9" ht="18" customHeight="1">
      <c r="A73" s="429"/>
      <c r="B73" s="451"/>
      <c r="C73" s="3"/>
      <c r="D73" s="450"/>
      <c r="E73" s="45"/>
      <c r="F73" s="42"/>
      <c r="G73" s="42"/>
      <c r="H73" s="456"/>
      <c r="I73" s="437"/>
    </row>
    <row r="74" spans="1:9" ht="18" customHeight="1">
      <c r="A74" s="22"/>
      <c r="B74" s="449"/>
      <c r="C74" s="5"/>
      <c r="D74" s="452"/>
      <c r="E74" s="46"/>
      <c r="F74" s="43"/>
      <c r="G74" s="43"/>
      <c r="H74" s="457"/>
      <c r="I74" s="445"/>
    </row>
    <row r="75" spans="1:9" ht="34.5" customHeight="1">
      <c r="A75" s="447"/>
      <c r="B75" s="448"/>
      <c r="C75" s="4">
        <v>19</v>
      </c>
      <c r="D75" s="424" t="s">
        <v>59</v>
      </c>
      <c r="E75" s="45"/>
      <c r="F75" s="41">
        <v>1</v>
      </c>
      <c r="G75" s="42">
        <f>IF(F75=1,0,IF(F75=2,3,IF(F75=3,5,10)))</f>
        <v>0</v>
      </c>
      <c r="H75" s="455">
        <v>5</v>
      </c>
      <c r="I75" s="421"/>
    </row>
    <row r="76" spans="1:9" ht="23.25" customHeight="1">
      <c r="A76" s="429"/>
      <c r="B76" s="451"/>
      <c r="C76" s="3"/>
      <c r="D76" s="450"/>
      <c r="E76" s="45"/>
      <c r="F76" s="42"/>
      <c r="G76" s="42"/>
      <c r="H76" s="456"/>
      <c r="I76" s="437"/>
    </row>
    <row r="77" spans="1:9" ht="18" customHeight="1">
      <c r="A77" s="429"/>
      <c r="B77" s="451"/>
      <c r="C77" s="3"/>
      <c r="D77" s="450"/>
      <c r="E77" s="45"/>
      <c r="F77" s="42"/>
      <c r="G77" s="42"/>
      <c r="H77" s="456"/>
      <c r="I77" s="437"/>
    </row>
    <row r="78" spans="1:9" ht="18" customHeight="1">
      <c r="A78" s="22"/>
      <c r="B78" s="449"/>
      <c r="C78" s="5"/>
      <c r="D78" s="452"/>
      <c r="E78" s="46"/>
      <c r="F78" s="43"/>
      <c r="G78" s="43"/>
      <c r="H78" s="457"/>
      <c r="I78" s="445"/>
    </row>
    <row r="79" spans="1:9" ht="34.5" customHeight="1">
      <c r="A79" s="447"/>
      <c r="B79" s="448"/>
      <c r="C79" s="4">
        <v>20</v>
      </c>
      <c r="D79" s="424" t="s">
        <v>179</v>
      </c>
      <c r="E79" s="45"/>
      <c r="F79" s="41">
        <v>1</v>
      </c>
      <c r="G79" s="42">
        <f>IF(F79=1,0,10)</f>
        <v>0</v>
      </c>
      <c r="H79" s="455">
        <v>0</v>
      </c>
      <c r="I79" s="421"/>
    </row>
    <row r="80" spans="1:9" ht="23.25" customHeight="1">
      <c r="A80" s="429"/>
      <c r="B80" s="451"/>
      <c r="C80" s="3"/>
      <c r="D80" s="450"/>
      <c r="E80" s="45"/>
      <c r="F80" s="42"/>
      <c r="G80" s="42"/>
      <c r="H80" s="457"/>
      <c r="I80" s="445"/>
    </row>
    <row r="81" spans="1:9" ht="34.5" customHeight="1">
      <c r="A81" s="447"/>
      <c r="B81" s="448"/>
      <c r="C81" s="4">
        <v>21</v>
      </c>
      <c r="D81" s="424" t="s">
        <v>278</v>
      </c>
      <c r="E81" s="45"/>
      <c r="F81" s="41">
        <v>1</v>
      </c>
      <c r="G81" s="41">
        <f>IF(F81=1,0,10)</f>
        <v>0</v>
      </c>
      <c r="H81" s="455">
        <v>0</v>
      </c>
      <c r="I81" s="421"/>
    </row>
    <row r="82" spans="1:9" ht="23.25" customHeight="1">
      <c r="A82" s="435"/>
      <c r="B82" s="449"/>
      <c r="C82" s="5"/>
      <c r="D82" s="450"/>
      <c r="E82" s="45"/>
      <c r="F82" s="42"/>
      <c r="G82" s="42"/>
      <c r="H82" s="457"/>
      <c r="I82" s="445"/>
    </row>
    <row r="83" spans="1:9" s="72" customFormat="1" ht="15.2" customHeight="1">
      <c r="A83" s="21"/>
      <c r="B83" s="167"/>
      <c r="C83" s="4">
        <v>22</v>
      </c>
      <c r="D83" s="424" t="s">
        <v>305</v>
      </c>
      <c r="E83" s="45"/>
      <c r="F83" s="42">
        <v>1</v>
      </c>
      <c r="G83" s="41">
        <f>IF(F83=1,0,IF(F83=2,5,10))</f>
        <v>0</v>
      </c>
      <c r="H83" s="455">
        <v>5</v>
      </c>
      <c r="I83" s="416"/>
    </row>
    <row r="84" spans="1:9" s="72" customFormat="1" ht="15.2" customHeight="1">
      <c r="A84" s="21"/>
      <c r="B84" s="167"/>
      <c r="C84" s="3"/>
      <c r="D84" s="422"/>
      <c r="E84" s="45"/>
      <c r="F84" s="42"/>
      <c r="G84" s="42"/>
      <c r="H84" s="456"/>
      <c r="I84" s="417"/>
    </row>
    <row r="85" spans="1:9" s="72" customFormat="1" ht="15.2" customHeight="1">
      <c r="A85" s="21"/>
      <c r="B85" s="167"/>
      <c r="C85" s="3"/>
      <c r="D85" s="422"/>
      <c r="E85" s="45"/>
      <c r="F85" s="42">
        <v>3</v>
      </c>
      <c r="G85" s="42"/>
      <c r="H85" s="456"/>
      <c r="I85" s="417"/>
    </row>
    <row r="86" spans="1:9" s="72" customFormat="1" ht="15.2" customHeight="1">
      <c r="A86" s="21"/>
      <c r="B86" s="428" t="s">
        <v>249</v>
      </c>
      <c r="C86" s="4">
        <v>23</v>
      </c>
      <c r="D86" s="424" t="s">
        <v>306</v>
      </c>
      <c r="E86" s="45"/>
      <c r="F86" s="42">
        <v>1</v>
      </c>
      <c r="G86" s="41">
        <f>IF(F86=1,0,IF(F86=2,5,10))</f>
        <v>0</v>
      </c>
      <c r="H86" s="455">
        <v>5</v>
      </c>
      <c r="I86" s="416"/>
    </row>
    <row r="87" spans="1:9" s="72" customFormat="1" ht="15.2" customHeight="1">
      <c r="A87" s="21"/>
      <c r="B87" s="431"/>
      <c r="C87" s="3"/>
      <c r="D87" s="422"/>
      <c r="E87" s="45"/>
      <c r="F87" s="42"/>
      <c r="G87" s="42"/>
      <c r="H87" s="456"/>
      <c r="I87" s="417"/>
    </row>
    <row r="88" spans="1:9" s="72" customFormat="1" ht="30.75" customHeight="1">
      <c r="A88" s="21"/>
      <c r="B88" s="431"/>
      <c r="C88" s="3"/>
      <c r="D88" s="422"/>
      <c r="E88" s="46"/>
      <c r="F88" s="42"/>
      <c r="G88" s="42"/>
      <c r="H88" s="457"/>
      <c r="I88" s="418"/>
    </row>
    <row r="89" spans="1:9" s="72" customFormat="1" ht="33.75" customHeight="1">
      <c r="A89" s="21"/>
      <c r="B89" s="431"/>
      <c r="C89" s="4">
        <v>24</v>
      </c>
      <c r="D89" s="460" t="s">
        <v>279</v>
      </c>
      <c r="E89" s="45"/>
      <c r="F89" s="42">
        <v>1</v>
      </c>
      <c r="G89" s="41">
        <f>IF(F89=1,0,IF(F89=2,3,5))</f>
        <v>0</v>
      </c>
      <c r="H89" s="195">
        <v>5</v>
      </c>
      <c r="I89" s="164"/>
    </row>
    <row r="90" spans="1:9" s="72" customFormat="1" ht="39.75" customHeight="1">
      <c r="A90" s="21"/>
      <c r="B90" s="431"/>
      <c r="C90" s="3"/>
      <c r="D90" s="422"/>
      <c r="E90" s="45"/>
      <c r="F90" s="42"/>
      <c r="G90" s="42"/>
      <c r="H90" s="196"/>
      <c r="I90" s="164"/>
    </row>
    <row r="91" spans="1:9" s="72" customFormat="1" ht="36" customHeight="1">
      <c r="A91" s="21"/>
      <c r="B91" s="431"/>
      <c r="C91" s="3"/>
      <c r="D91" s="423"/>
      <c r="E91" s="45"/>
      <c r="F91" s="42"/>
      <c r="G91" s="42"/>
      <c r="H91" s="198"/>
      <c r="I91" s="165"/>
    </row>
    <row r="92" spans="1:9" s="72" customFormat="1" ht="15.2" customHeight="1">
      <c r="A92" s="21"/>
      <c r="B92" s="431"/>
      <c r="C92" s="4">
        <v>25</v>
      </c>
      <c r="D92" s="424" t="s">
        <v>307</v>
      </c>
      <c r="E92" s="45"/>
      <c r="F92" s="41">
        <v>1</v>
      </c>
      <c r="G92" s="41">
        <f>IF(F92=1,0,5)</f>
        <v>0</v>
      </c>
      <c r="H92" s="472">
        <v>5</v>
      </c>
      <c r="I92" s="469"/>
    </row>
    <row r="93" spans="1:9" s="72" customFormat="1" ht="23.25" customHeight="1">
      <c r="A93" s="21"/>
      <c r="B93" s="431"/>
      <c r="C93" s="5"/>
      <c r="D93" s="423"/>
      <c r="E93" s="45"/>
      <c r="F93" s="42">
        <v>3</v>
      </c>
      <c r="G93" s="43"/>
      <c r="H93" s="472"/>
      <c r="I93" s="470"/>
    </row>
    <row r="94" spans="1:9" s="72" customFormat="1" ht="15.2" customHeight="1">
      <c r="A94" s="21"/>
      <c r="B94" s="431"/>
      <c r="C94" s="3">
        <v>26</v>
      </c>
      <c r="D94" s="437" t="s">
        <v>308</v>
      </c>
      <c r="E94" s="45"/>
      <c r="F94" s="42">
        <v>1</v>
      </c>
      <c r="G94" s="42">
        <f>IF(F94=1,0,IF(F94=2,5,10))</f>
        <v>0</v>
      </c>
      <c r="H94" s="456">
        <v>5</v>
      </c>
      <c r="I94" s="417"/>
    </row>
    <row r="95" spans="1:9" s="72" customFormat="1" ht="15.2" customHeight="1">
      <c r="A95" s="21"/>
      <c r="B95" s="431"/>
      <c r="C95" s="3"/>
      <c r="D95" s="434"/>
      <c r="E95" s="45"/>
      <c r="F95" s="42"/>
      <c r="G95" s="42"/>
      <c r="H95" s="456"/>
      <c r="I95" s="419"/>
    </row>
    <row r="96" spans="1:9" s="72" customFormat="1" ht="15.2" customHeight="1">
      <c r="A96" s="21"/>
      <c r="B96" s="431"/>
      <c r="C96" s="3"/>
      <c r="D96" s="434"/>
      <c r="E96" s="45"/>
      <c r="F96" s="42">
        <v>1</v>
      </c>
      <c r="G96" s="42"/>
      <c r="H96" s="456"/>
      <c r="I96" s="419"/>
    </row>
    <row r="97" spans="1:17" s="72" customFormat="1" ht="19.5" customHeight="1">
      <c r="A97" s="21"/>
      <c r="B97" s="431"/>
      <c r="C97" s="3"/>
      <c r="D97" s="436"/>
      <c r="E97" s="46"/>
      <c r="F97" s="42"/>
      <c r="G97" s="43"/>
      <c r="H97" s="457"/>
      <c r="I97" s="420"/>
    </row>
    <row r="98" spans="1:17" s="72" customFormat="1" ht="21.75" customHeight="1">
      <c r="A98" s="21"/>
      <c r="B98" s="431"/>
      <c r="C98" s="4">
        <v>27</v>
      </c>
      <c r="D98" s="424" t="s">
        <v>309</v>
      </c>
      <c r="E98" s="45"/>
      <c r="F98" s="41">
        <v>1</v>
      </c>
      <c r="G98" s="41">
        <f>IF(F98=1,0,3)</f>
        <v>0</v>
      </c>
      <c r="H98" s="455">
        <v>3</v>
      </c>
      <c r="I98" s="416"/>
    </row>
    <row r="99" spans="1:17" s="72" customFormat="1" ht="24.2" customHeight="1">
      <c r="A99" s="22"/>
      <c r="B99" s="468"/>
      <c r="C99" s="5"/>
      <c r="D99" s="423"/>
      <c r="E99" s="45"/>
      <c r="F99" s="42">
        <v>2</v>
      </c>
      <c r="G99" s="42"/>
      <c r="H99" s="456"/>
      <c r="I99" s="420"/>
    </row>
    <row r="100" spans="1:17" s="6" customFormat="1" ht="18.95" customHeight="1">
      <c r="A100" s="19"/>
      <c r="B100" s="19"/>
      <c r="C100" s="8"/>
      <c r="D100" s="149"/>
      <c r="E100" s="152" t="s">
        <v>240</v>
      </c>
      <c r="F100" s="169"/>
      <c r="G100" s="170">
        <f>SUM(G4:G99)</f>
        <v>0</v>
      </c>
      <c r="H100" s="199">
        <f>SUM(H4:H99)</f>
        <v>152</v>
      </c>
      <c r="I100" s="200"/>
      <c r="J100" s="10"/>
      <c r="K100" s="10"/>
      <c r="L100" s="10"/>
      <c r="M100" s="11"/>
      <c r="N100" s="11"/>
      <c r="O100" s="11"/>
      <c r="P100" s="11"/>
      <c r="Q100" s="11"/>
    </row>
    <row r="101" spans="1:17">
      <c r="E101" s="12" t="s">
        <v>241</v>
      </c>
      <c r="G101" s="1">
        <v>268</v>
      </c>
      <c r="H101" s="201"/>
      <c r="I101" s="72"/>
    </row>
    <row r="102" spans="1:17">
      <c r="I102"/>
    </row>
  </sheetData>
  <mergeCells count="89">
    <mergeCell ref="D83:D85"/>
    <mergeCell ref="H81:H82"/>
    <mergeCell ref="H35:H38"/>
    <mergeCell ref="H39:H42"/>
    <mergeCell ref="H43:H46"/>
    <mergeCell ref="H51:H54"/>
    <mergeCell ref="H4:H6"/>
    <mergeCell ref="H7:H10"/>
    <mergeCell ref="H11:H14"/>
    <mergeCell ref="H15:H18"/>
    <mergeCell ref="H71:H74"/>
    <mergeCell ref="I83:I85"/>
    <mergeCell ref="B86:B99"/>
    <mergeCell ref="D86:D88"/>
    <mergeCell ref="I86:I88"/>
    <mergeCell ref="D92:D93"/>
    <mergeCell ref="I92:I93"/>
    <mergeCell ref="D94:D97"/>
    <mergeCell ref="I94:I97"/>
    <mergeCell ref="D98:D99"/>
    <mergeCell ref="I98:I99"/>
    <mergeCell ref="D89:D91"/>
    <mergeCell ref="H98:H99"/>
    <mergeCell ref="H83:H85"/>
    <mergeCell ref="H86:H88"/>
    <mergeCell ref="H92:H93"/>
    <mergeCell ref="H94:H97"/>
    <mergeCell ref="A2:D2"/>
    <mergeCell ref="D63:D66"/>
    <mergeCell ref="B39:B42"/>
    <mergeCell ref="B15:B17"/>
    <mergeCell ref="D51:D54"/>
    <mergeCell ref="D43:D46"/>
    <mergeCell ref="D7:D10"/>
    <mergeCell ref="D27:D30"/>
    <mergeCell ref="D11:D13"/>
    <mergeCell ref="I75:I78"/>
    <mergeCell ref="I79:I80"/>
    <mergeCell ref="D4:D6"/>
    <mergeCell ref="I4:I6"/>
    <mergeCell ref="I43:I46"/>
    <mergeCell ref="I39:I42"/>
    <mergeCell ref="I11:I14"/>
    <mergeCell ref="D31:D34"/>
    <mergeCell ref="D19:D21"/>
    <mergeCell ref="D15:D18"/>
    <mergeCell ref="D35:D38"/>
    <mergeCell ref="H19:H22"/>
    <mergeCell ref="H23:H26"/>
    <mergeCell ref="H27:H30"/>
    <mergeCell ref="H31:H34"/>
    <mergeCell ref="H63:H66"/>
    <mergeCell ref="H67:H70"/>
    <mergeCell ref="H59:H62"/>
    <mergeCell ref="D23:D26"/>
    <mergeCell ref="A79:A80"/>
    <mergeCell ref="B79:B80"/>
    <mergeCell ref="D79:D80"/>
    <mergeCell ref="D71:D74"/>
    <mergeCell ref="D67:D70"/>
    <mergeCell ref="B59:B62"/>
    <mergeCell ref="D47:D49"/>
    <mergeCell ref="D55:D58"/>
    <mergeCell ref="H75:H78"/>
    <mergeCell ref="H79:H80"/>
    <mergeCell ref="A81:A82"/>
    <mergeCell ref="B81:B82"/>
    <mergeCell ref="D81:D82"/>
    <mergeCell ref="D39:D42"/>
    <mergeCell ref="D59:D62"/>
    <mergeCell ref="A75:A77"/>
    <mergeCell ref="B75:B78"/>
    <mergeCell ref="D75:D78"/>
    <mergeCell ref="A71:A73"/>
    <mergeCell ref="B71:B74"/>
    <mergeCell ref="B67:B70"/>
    <mergeCell ref="I81:I82"/>
    <mergeCell ref="I7:I10"/>
    <mergeCell ref="I15:I18"/>
    <mergeCell ref="I19:I22"/>
    <mergeCell ref="I23:I26"/>
    <mergeCell ref="I51:I54"/>
    <mergeCell ref="I27:I30"/>
    <mergeCell ref="I31:I34"/>
    <mergeCell ref="I35:I38"/>
    <mergeCell ref="I71:I74"/>
    <mergeCell ref="I59:I62"/>
    <mergeCell ref="I63:I66"/>
    <mergeCell ref="I67:I70"/>
  </mergeCells>
  <phoneticPr fontId="0" type="noConversion"/>
  <pageMargins left="0.25" right="0" top="0.25" bottom="0.25" header="0.5" footer="0.5"/>
  <pageSetup scale="81" fitToHeight="0" orientation="landscape" verticalDpi="200" r:id="rId1"/>
  <headerFooter alignWithMargins="0">
    <oddFooter>&amp;CPSA Version 9</oddFooter>
  </headerFooter>
  <rowBreaks count="1" manualBreakCount="1">
    <brk id="42" max="7" man="1"/>
  </rowBreaks>
  <drawing r:id="rId2"/>
  <legacyDrawing r:id="rId3"/>
</worksheet>
</file>

<file path=xl/worksheets/sheet6.xml><?xml version="1.0" encoding="utf-8"?>
<worksheet xmlns="http://schemas.openxmlformats.org/spreadsheetml/2006/main" xmlns:r="http://schemas.openxmlformats.org/officeDocument/2006/relationships">
  <sheetPr codeName="Sheet6">
    <pageSetUpPr fitToPage="1"/>
  </sheetPr>
  <dimension ref="A1:S94"/>
  <sheetViews>
    <sheetView showGridLines="0" zoomScaleNormal="75" zoomScaleSheetLayoutView="75" workbookViewId="0">
      <pane ySplit="5" topLeftCell="A6" activePane="bottomLeft" state="frozen"/>
      <selection activeCell="A23" sqref="A22:C23"/>
      <selection pane="bottomLeft" activeCell="D65" sqref="D65:D68"/>
    </sheetView>
  </sheetViews>
  <sheetFormatPr defaultRowHeight="12.75"/>
  <cols>
    <col min="1" max="1" width="11" style="20" customWidth="1"/>
    <col min="2" max="2" width="13.42578125" style="20" customWidth="1"/>
    <col min="3" max="3" width="5" style="1" customWidth="1"/>
    <col min="4" max="4" width="25.28515625" style="15" customWidth="1"/>
    <col min="5" max="5" width="64.85546875" style="15" customWidth="1"/>
    <col min="6" max="6" width="9.42578125" style="1" hidden="1" customWidth="1"/>
    <col min="7" max="7" width="9.42578125" style="1" customWidth="1"/>
    <col min="8" max="8" width="10.42578125" style="1" customWidth="1"/>
    <col min="9" max="9" width="21.5703125" style="1" customWidth="1"/>
  </cols>
  <sheetData>
    <row r="1" spans="1:9" ht="24" customHeight="1">
      <c r="A1" s="17"/>
      <c r="B1" s="17"/>
      <c r="C1" s="13" t="s">
        <v>11</v>
      </c>
      <c r="D1" s="13"/>
      <c r="E1" s="13"/>
      <c r="F1" s="13"/>
      <c r="G1" s="13"/>
      <c r="I1"/>
    </row>
    <row r="2" spans="1:9" ht="7.5" hidden="1" customHeight="1">
      <c r="A2" s="18"/>
      <c r="B2" s="18"/>
      <c r="C2" s="2"/>
      <c r="D2" s="14"/>
      <c r="E2" s="14"/>
      <c r="F2" s="2"/>
      <c r="G2" s="2"/>
      <c r="H2" s="2"/>
      <c r="I2" s="2"/>
    </row>
    <row r="3" spans="1:9" hidden="1">
      <c r="A3" s="18"/>
      <c r="B3" s="18"/>
      <c r="C3" s="2"/>
      <c r="D3" s="14"/>
      <c r="E3" s="14"/>
      <c r="F3" s="7"/>
      <c r="G3" s="7"/>
      <c r="H3" s="2"/>
      <c r="I3" s="7"/>
    </row>
    <row r="4" spans="1:9" ht="29.25" customHeight="1">
      <c r="A4" s="426" t="s">
        <v>14</v>
      </c>
      <c r="B4" s="254"/>
      <c r="C4" s="254"/>
      <c r="D4" s="254"/>
      <c r="E4" s="30"/>
      <c r="F4" s="30"/>
      <c r="G4" s="30"/>
      <c r="H4" s="168"/>
      <c r="I4" s="30"/>
    </row>
    <row r="5" spans="1:9" s="24" customFormat="1" ht="26.25" customHeight="1">
      <c r="A5" s="25" t="s">
        <v>18</v>
      </c>
      <c r="B5" s="26" t="s">
        <v>19</v>
      </c>
      <c r="C5" s="27" t="s">
        <v>9</v>
      </c>
      <c r="D5" s="26" t="s">
        <v>7</v>
      </c>
      <c r="E5" s="26" t="s">
        <v>13</v>
      </c>
      <c r="F5" s="27" t="s">
        <v>12</v>
      </c>
      <c r="G5" s="26" t="s">
        <v>299</v>
      </c>
      <c r="H5" s="26" t="s">
        <v>300</v>
      </c>
      <c r="I5" s="27" t="s">
        <v>10</v>
      </c>
    </row>
    <row r="6" spans="1:9" ht="15.2" customHeight="1">
      <c r="A6" s="23" t="s">
        <v>15</v>
      </c>
      <c r="B6" s="490" t="s">
        <v>16</v>
      </c>
      <c r="C6" s="4">
        <v>1</v>
      </c>
      <c r="D6" s="474" t="s">
        <v>2</v>
      </c>
      <c r="E6" s="81"/>
      <c r="F6" s="153">
        <v>1</v>
      </c>
      <c r="G6" s="82">
        <f>IF(F6=1,0,IF(F6=2,5,7))</f>
        <v>0</v>
      </c>
      <c r="H6" s="479">
        <v>7</v>
      </c>
      <c r="I6" s="487"/>
    </row>
    <row r="7" spans="1:9" ht="15.2" customHeight="1">
      <c r="A7" s="16"/>
      <c r="B7" s="450"/>
      <c r="C7" s="3"/>
      <c r="D7" s="475"/>
      <c r="E7" s="37"/>
      <c r="F7" s="151"/>
      <c r="G7" s="82"/>
      <c r="H7" s="480"/>
      <c r="I7" s="488"/>
    </row>
    <row r="8" spans="1:9" ht="24.2" customHeight="1">
      <c r="A8" s="16"/>
      <c r="B8" s="450"/>
      <c r="C8" s="5"/>
      <c r="D8" s="94"/>
      <c r="E8" s="80"/>
      <c r="F8" s="154"/>
      <c r="G8" s="93"/>
      <c r="H8" s="481"/>
      <c r="I8" s="489"/>
    </row>
    <row r="9" spans="1:9" ht="15.2" customHeight="1">
      <c r="A9" s="16"/>
      <c r="B9" s="21"/>
      <c r="C9" s="3">
        <v>2</v>
      </c>
      <c r="D9" s="474" t="s">
        <v>20</v>
      </c>
      <c r="E9" s="37"/>
      <c r="F9" s="151">
        <v>1</v>
      </c>
      <c r="G9" s="82">
        <f>IF(F9=1,0,IF(F9=2,3))</f>
        <v>0</v>
      </c>
      <c r="H9" s="473">
        <v>3</v>
      </c>
      <c r="I9" s="474"/>
    </row>
    <row r="10" spans="1:9" ht="15.2" customHeight="1">
      <c r="A10" s="16"/>
      <c r="B10" s="21"/>
      <c r="C10" s="3"/>
      <c r="D10" s="475"/>
      <c r="E10" s="37"/>
      <c r="F10" s="151"/>
      <c r="G10" s="82"/>
      <c r="H10" s="419"/>
      <c r="I10" s="475"/>
    </row>
    <row r="11" spans="1:9" ht="15.2" customHeight="1">
      <c r="A11" s="16"/>
      <c r="B11" s="21"/>
      <c r="C11" s="3"/>
      <c r="D11" s="183"/>
      <c r="E11" s="37"/>
      <c r="F11" s="151"/>
      <c r="G11" s="82"/>
      <c r="H11" s="419"/>
      <c r="I11" s="475"/>
    </row>
    <row r="12" spans="1:9" ht="18.95" customHeight="1">
      <c r="A12" s="16"/>
      <c r="B12" s="21"/>
      <c r="C12" s="3"/>
      <c r="D12" s="94"/>
      <c r="E12" s="37"/>
      <c r="F12" s="151"/>
      <c r="G12" s="93"/>
      <c r="H12" s="420"/>
      <c r="I12" s="476"/>
    </row>
    <row r="13" spans="1:9" ht="15.2" customHeight="1">
      <c r="A13" s="21"/>
      <c r="B13" s="21"/>
      <c r="C13" s="4">
        <v>3</v>
      </c>
      <c r="D13" s="474" t="s">
        <v>21</v>
      </c>
      <c r="E13" s="81"/>
      <c r="F13" s="153">
        <v>1</v>
      </c>
      <c r="G13" s="82">
        <f>IF(F13=1,0,5)</f>
        <v>0</v>
      </c>
      <c r="H13" s="473">
        <v>0</v>
      </c>
      <c r="I13" s="474"/>
    </row>
    <row r="14" spans="1:9" ht="15.2" customHeight="1">
      <c r="A14" s="21"/>
      <c r="B14" s="21"/>
      <c r="C14" s="3"/>
      <c r="D14" s="475"/>
      <c r="E14" s="37"/>
      <c r="F14" s="151"/>
      <c r="G14" s="82"/>
      <c r="H14" s="419"/>
      <c r="I14" s="475"/>
    </row>
    <row r="15" spans="1:9" ht="15.2" customHeight="1">
      <c r="A15" s="21"/>
      <c r="B15" s="21"/>
      <c r="C15" s="3"/>
      <c r="D15" s="475"/>
      <c r="E15" s="37"/>
      <c r="F15" s="151"/>
      <c r="G15" s="82"/>
      <c r="H15" s="419"/>
      <c r="I15" s="475"/>
    </row>
    <row r="16" spans="1:9" ht="18" customHeight="1">
      <c r="A16" s="21"/>
      <c r="B16" s="22"/>
      <c r="C16" s="5"/>
      <c r="D16" s="94"/>
      <c r="E16" s="80"/>
      <c r="F16" s="154"/>
      <c r="G16" s="93"/>
      <c r="H16" s="420"/>
      <c r="I16" s="476"/>
    </row>
    <row r="17" spans="1:9" ht="15.2" customHeight="1">
      <c r="A17" s="21"/>
      <c r="B17" s="428" t="s">
        <v>17</v>
      </c>
      <c r="C17" s="3">
        <v>4</v>
      </c>
      <c r="D17" s="474" t="s">
        <v>3</v>
      </c>
      <c r="E17" s="37"/>
      <c r="F17" s="151">
        <v>1</v>
      </c>
      <c r="G17" s="82">
        <f>IF(F17=1,0,IF(F17=2,2,IF(F17=3,5,10)))</f>
        <v>0</v>
      </c>
      <c r="H17" s="473">
        <v>5</v>
      </c>
      <c r="I17" s="474"/>
    </row>
    <row r="18" spans="1:9" ht="15.2" customHeight="1">
      <c r="A18" s="21"/>
      <c r="B18" s="429"/>
      <c r="C18" s="3"/>
      <c r="D18" s="475"/>
      <c r="E18" s="37"/>
      <c r="F18" s="151"/>
      <c r="G18" s="82"/>
      <c r="H18" s="419"/>
      <c r="I18" s="475"/>
    </row>
    <row r="19" spans="1:9" ht="18.95" customHeight="1">
      <c r="A19" s="21"/>
      <c r="B19" s="429"/>
      <c r="C19" s="3"/>
      <c r="D19" s="183"/>
      <c r="E19" s="37"/>
      <c r="F19" s="151"/>
      <c r="G19" s="82"/>
      <c r="H19" s="419"/>
      <c r="I19" s="475"/>
    </row>
    <row r="20" spans="1:9" ht="19.5" customHeight="1">
      <c r="A20" s="21"/>
      <c r="B20" s="16"/>
      <c r="C20" s="5"/>
      <c r="D20" s="94"/>
      <c r="E20" s="37"/>
      <c r="F20" s="154"/>
      <c r="G20" s="93"/>
      <c r="H20" s="420"/>
      <c r="I20" s="476"/>
    </row>
    <row r="21" spans="1:9" ht="21" customHeight="1">
      <c r="A21" s="21"/>
      <c r="B21" s="21"/>
      <c r="C21" s="4">
        <v>5</v>
      </c>
      <c r="D21" s="474" t="s">
        <v>136</v>
      </c>
      <c r="E21" s="81"/>
      <c r="F21" s="153">
        <v>1</v>
      </c>
      <c r="G21" s="82">
        <f>IF(F21=1,0,IF(F21=2,10,IF(F21=3,5,10)))</f>
        <v>0</v>
      </c>
      <c r="H21" s="473">
        <v>10</v>
      </c>
      <c r="I21" s="474"/>
    </row>
    <row r="22" spans="1:9" ht="15.2" customHeight="1">
      <c r="A22" s="21"/>
      <c r="B22" s="21"/>
      <c r="C22" s="3"/>
      <c r="D22" s="475"/>
      <c r="E22" s="37"/>
      <c r="F22" s="151"/>
      <c r="G22" s="82"/>
      <c r="H22" s="419"/>
      <c r="I22" s="475"/>
    </row>
    <row r="23" spans="1:9" ht="15.2" customHeight="1">
      <c r="A23" s="21"/>
      <c r="B23" s="21"/>
      <c r="C23" s="3"/>
      <c r="D23" s="475"/>
      <c r="E23" s="37"/>
      <c r="F23" s="151"/>
      <c r="G23" s="82"/>
      <c r="H23" s="419"/>
      <c r="I23" s="475"/>
    </row>
    <row r="24" spans="1:9" ht="24.2" customHeight="1">
      <c r="A24" s="21"/>
      <c r="B24" s="22"/>
      <c r="C24" s="5"/>
      <c r="D24" s="94"/>
      <c r="E24" s="80"/>
      <c r="F24" s="154"/>
      <c r="G24" s="93"/>
      <c r="H24" s="420"/>
      <c r="I24" s="476"/>
    </row>
    <row r="25" spans="1:9" ht="15.2" customHeight="1">
      <c r="A25" s="21"/>
      <c r="B25" s="21"/>
      <c r="C25" s="3">
        <v>6</v>
      </c>
      <c r="D25" s="474" t="s">
        <v>22</v>
      </c>
      <c r="E25" s="45"/>
      <c r="F25" s="151">
        <v>1</v>
      </c>
      <c r="G25" s="82">
        <f>IF(F25=1,0,IF(F25=2,5,10))</f>
        <v>0</v>
      </c>
      <c r="H25" s="473">
        <v>10</v>
      </c>
      <c r="I25" s="474"/>
    </row>
    <row r="26" spans="1:9" ht="15.2" customHeight="1">
      <c r="A26" s="21"/>
      <c r="B26" s="21"/>
      <c r="C26" s="3"/>
      <c r="D26" s="475"/>
      <c r="E26" s="45"/>
      <c r="F26" s="151"/>
      <c r="G26" s="82"/>
      <c r="H26" s="419"/>
      <c r="I26" s="475"/>
    </row>
    <row r="27" spans="1:9" ht="15.2" customHeight="1">
      <c r="A27" s="21"/>
      <c r="B27" s="21"/>
      <c r="C27" s="3"/>
      <c r="D27" s="183"/>
      <c r="E27" s="45"/>
      <c r="F27" s="151"/>
      <c r="G27" s="82"/>
      <c r="H27" s="419"/>
      <c r="I27" s="475"/>
    </row>
    <row r="28" spans="1:9" ht="15.2" customHeight="1">
      <c r="A28" s="21"/>
      <c r="B28" s="21"/>
      <c r="C28" s="3"/>
      <c r="D28" s="94"/>
      <c r="E28" s="46"/>
      <c r="F28" s="151"/>
      <c r="G28" s="93"/>
      <c r="H28" s="420"/>
      <c r="I28" s="476"/>
    </row>
    <row r="29" spans="1:9" ht="21" customHeight="1">
      <c r="A29" s="21"/>
      <c r="B29" s="21"/>
      <c r="C29" s="4">
        <v>7</v>
      </c>
      <c r="D29" s="474" t="s">
        <v>263</v>
      </c>
      <c r="E29" s="45"/>
      <c r="F29" s="153">
        <v>5</v>
      </c>
      <c r="G29" s="82">
        <f>IF(F29=1," ",IF(F29=2,3,IF(F29=3,7,IF(F29=5,0,10))))</f>
        <v>0</v>
      </c>
      <c r="H29" s="473">
        <v>7</v>
      </c>
      <c r="I29" s="474"/>
    </row>
    <row r="30" spans="1:9" ht="21.75" customHeight="1">
      <c r="A30" s="21"/>
      <c r="B30" s="21"/>
      <c r="C30" s="3"/>
      <c r="D30" s="475"/>
      <c r="E30" s="45"/>
      <c r="F30" s="151" t="s">
        <v>8</v>
      </c>
      <c r="G30" s="82"/>
      <c r="H30" s="419"/>
      <c r="I30" s="475"/>
    </row>
    <row r="31" spans="1:9" ht="20.25" customHeight="1">
      <c r="A31" s="21"/>
      <c r="B31" s="21"/>
      <c r="C31" s="3"/>
      <c r="D31" s="475"/>
      <c r="E31" s="45"/>
      <c r="F31" s="151"/>
      <c r="G31" s="82"/>
      <c r="H31" s="419"/>
      <c r="I31" s="475"/>
    </row>
    <row r="32" spans="1:9" ht="30" customHeight="1">
      <c r="A32" s="21"/>
      <c r="B32" s="21"/>
      <c r="C32" s="5"/>
      <c r="D32" s="94"/>
      <c r="E32" s="46"/>
      <c r="F32" s="154"/>
      <c r="G32" s="93"/>
      <c r="H32" s="420"/>
      <c r="I32" s="476"/>
    </row>
    <row r="33" spans="1:9" ht="15.2" customHeight="1">
      <c r="A33" s="21"/>
      <c r="B33" s="21"/>
      <c r="C33" s="3">
        <v>8</v>
      </c>
      <c r="D33" s="474" t="s">
        <v>23</v>
      </c>
      <c r="E33" s="45"/>
      <c r="F33" s="151">
        <v>1</v>
      </c>
      <c r="G33" s="82">
        <f>IF(F33=1,0,IF(F33=2,5,10))</f>
        <v>0</v>
      </c>
      <c r="H33" s="473">
        <v>5</v>
      </c>
      <c r="I33" s="474"/>
    </row>
    <row r="34" spans="1:9" ht="15.2" customHeight="1">
      <c r="A34" s="21"/>
      <c r="B34" s="21"/>
      <c r="C34" s="3"/>
      <c r="D34" s="475"/>
      <c r="E34" s="45"/>
      <c r="F34" s="151"/>
      <c r="G34" s="82"/>
      <c r="H34" s="419"/>
      <c r="I34" s="475"/>
    </row>
    <row r="35" spans="1:9" ht="15.2" customHeight="1">
      <c r="A35" s="21"/>
      <c r="B35" s="21"/>
      <c r="C35" s="3"/>
      <c r="D35" s="183"/>
      <c r="E35" s="45"/>
      <c r="F35" s="151"/>
      <c r="G35" s="82"/>
      <c r="H35" s="419"/>
      <c r="I35" s="475"/>
    </row>
    <row r="36" spans="1:9" ht="15.2" customHeight="1">
      <c r="A36" s="21"/>
      <c r="B36" s="21"/>
      <c r="C36" s="3"/>
      <c r="D36" s="94"/>
      <c r="E36" s="46"/>
      <c r="F36" s="151"/>
      <c r="G36" s="93"/>
      <c r="H36" s="420"/>
      <c r="I36" s="476"/>
    </row>
    <row r="37" spans="1:9" ht="15.2" customHeight="1">
      <c r="A37" s="21"/>
      <c r="B37" s="21"/>
      <c r="C37" s="4">
        <v>9</v>
      </c>
      <c r="D37" s="474" t="s">
        <v>24</v>
      </c>
      <c r="E37" s="45"/>
      <c r="F37" s="153">
        <v>1</v>
      </c>
      <c r="G37" s="82">
        <f>IF(F37=1,0,IF(F37=2,3,IF(F37=4," ",10)))</f>
        <v>0</v>
      </c>
      <c r="H37" s="473">
        <v>10</v>
      </c>
      <c r="I37" s="474"/>
    </row>
    <row r="38" spans="1:9" ht="27.95" customHeight="1">
      <c r="A38" s="21"/>
      <c r="B38" s="21"/>
      <c r="C38" s="3"/>
      <c r="D38" s="475"/>
      <c r="E38" s="45"/>
      <c r="F38" s="151"/>
      <c r="G38" s="82"/>
      <c r="H38" s="419"/>
      <c r="I38" s="475"/>
    </row>
    <row r="39" spans="1:9" ht="15.2" customHeight="1">
      <c r="A39" s="21"/>
      <c r="B39" s="21"/>
      <c r="C39" s="3"/>
      <c r="D39" s="475"/>
      <c r="E39" s="45"/>
      <c r="F39" s="151" t="s">
        <v>8</v>
      </c>
      <c r="G39" s="82"/>
      <c r="H39" s="419"/>
      <c r="I39" s="475"/>
    </row>
    <row r="40" spans="1:9" ht="30" customHeight="1">
      <c r="A40" s="21"/>
      <c r="B40" s="21"/>
      <c r="C40" s="5"/>
      <c r="D40" s="184"/>
      <c r="E40" s="46"/>
      <c r="F40" s="154"/>
      <c r="G40" s="93"/>
      <c r="H40" s="420"/>
      <c r="I40" s="476"/>
    </row>
    <row r="41" spans="1:9" ht="21" customHeight="1">
      <c r="A41" s="21"/>
      <c r="B41" s="21"/>
      <c r="C41" s="4">
        <v>10</v>
      </c>
      <c r="D41" s="474" t="s">
        <v>50</v>
      </c>
      <c r="E41" s="45"/>
      <c r="F41" s="153">
        <v>1</v>
      </c>
      <c r="G41" s="82">
        <f>IF(F41=1,0,5)</f>
        <v>0</v>
      </c>
      <c r="H41" s="473">
        <v>0</v>
      </c>
      <c r="I41" s="474" t="s">
        <v>8</v>
      </c>
    </row>
    <row r="42" spans="1:9" ht="21.75" customHeight="1">
      <c r="A42" s="21"/>
      <c r="B42" s="21"/>
      <c r="C42" s="3"/>
      <c r="D42" s="477"/>
      <c r="E42" s="45"/>
      <c r="F42" s="151"/>
      <c r="G42" s="82"/>
      <c r="H42" s="419"/>
      <c r="I42" s="475"/>
    </row>
    <row r="43" spans="1:9" ht="21" customHeight="1">
      <c r="A43" s="21"/>
      <c r="B43" s="21"/>
      <c r="C43" s="3"/>
      <c r="D43" s="477"/>
      <c r="E43" s="45"/>
      <c r="F43" s="151"/>
      <c r="G43" s="82"/>
      <c r="H43" s="419"/>
      <c r="I43" s="475"/>
    </row>
    <row r="44" spans="1:9" ht="21.75" customHeight="1">
      <c r="A44" s="21"/>
      <c r="B44" s="21"/>
      <c r="C44" s="5"/>
      <c r="D44" s="478"/>
      <c r="E44" s="46"/>
      <c r="F44" s="154"/>
      <c r="G44" s="93"/>
      <c r="H44" s="420"/>
      <c r="I44" s="476"/>
    </row>
    <row r="45" spans="1:9" ht="21.75" customHeight="1">
      <c r="A45" s="21"/>
      <c r="B45" s="21"/>
      <c r="C45" s="4">
        <v>11</v>
      </c>
      <c r="D45" s="474" t="s">
        <v>25</v>
      </c>
      <c r="E45" s="45"/>
      <c r="F45" s="153">
        <v>1</v>
      </c>
      <c r="G45" s="82">
        <f>IF(F45=1,0,IF(F45=2,5,10))</f>
        <v>0</v>
      </c>
      <c r="H45" s="473">
        <v>5</v>
      </c>
      <c r="I45" s="474"/>
    </row>
    <row r="46" spans="1:9" ht="15.2" customHeight="1">
      <c r="A46" s="21"/>
      <c r="B46" s="21"/>
      <c r="C46" s="3"/>
      <c r="D46" s="477"/>
      <c r="E46" s="45"/>
      <c r="F46" s="151"/>
      <c r="G46" s="82"/>
      <c r="H46" s="419"/>
      <c r="I46" s="475"/>
    </row>
    <row r="47" spans="1:9" ht="15.2" customHeight="1">
      <c r="A47" s="21"/>
      <c r="B47" s="21"/>
      <c r="C47" s="3"/>
      <c r="D47" s="477"/>
      <c r="E47" s="45"/>
      <c r="F47" s="151"/>
      <c r="G47" s="82"/>
      <c r="H47" s="419"/>
      <c r="I47" s="475"/>
    </row>
    <row r="48" spans="1:9" ht="21.75" customHeight="1">
      <c r="A48" s="21"/>
      <c r="B48" s="21"/>
      <c r="C48" s="5"/>
      <c r="D48" s="478"/>
      <c r="E48" s="46"/>
      <c r="F48" s="154"/>
      <c r="G48" s="93"/>
      <c r="H48" s="420"/>
      <c r="I48" s="476"/>
    </row>
    <row r="49" spans="1:9" ht="15.2" customHeight="1">
      <c r="A49" s="21"/>
      <c r="B49" s="21"/>
      <c r="C49" s="4">
        <v>12</v>
      </c>
      <c r="D49" s="474" t="s">
        <v>326</v>
      </c>
      <c r="E49" s="45"/>
      <c r="F49" s="153">
        <v>1</v>
      </c>
      <c r="G49" s="82">
        <f>IF(F49=1,0,IF(F49=2,5,10))</f>
        <v>0</v>
      </c>
      <c r="H49" s="473">
        <v>5</v>
      </c>
      <c r="I49" s="474"/>
    </row>
    <row r="50" spans="1:9" ht="15.2" customHeight="1">
      <c r="A50" s="21"/>
      <c r="B50" s="21"/>
      <c r="C50" s="3"/>
      <c r="D50" s="477"/>
      <c r="E50" s="45"/>
      <c r="F50" s="151"/>
      <c r="G50" s="82"/>
      <c r="H50" s="419"/>
      <c r="I50" s="475"/>
    </row>
    <row r="51" spans="1:9" ht="15.2" customHeight="1">
      <c r="A51" s="21"/>
      <c r="B51" s="21"/>
      <c r="C51" s="3"/>
      <c r="D51" s="477"/>
      <c r="E51" s="45"/>
      <c r="F51" s="151"/>
      <c r="G51" s="82"/>
      <c r="H51" s="419"/>
      <c r="I51" s="475"/>
    </row>
    <row r="52" spans="1:9" ht="15.2" customHeight="1">
      <c r="A52" s="21"/>
      <c r="B52" s="21"/>
      <c r="C52" s="5"/>
      <c r="D52" s="478"/>
      <c r="E52" s="46"/>
      <c r="F52" s="154"/>
      <c r="G52" s="93"/>
      <c r="H52" s="420"/>
      <c r="I52" s="476"/>
    </row>
    <row r="53" spans="1:9" ht="15.2" customHeight="1">
      <c r="A53" s="21"/>
      <c r="B53" s="21"/>
      <c r="C53" s="4">
        <v>13</v>
      </c>
      <c r="D53" s="474" t="s">
        <v>26</v>
      </c>
      <c r="E53" s="45"/>
      <c r="F53" s="153">
        <v>1</v>
      </c>
      <c r="G53" s="82">
        <f>IF(F53=1,0,IF(F53=2,3,5))</f>
        <v>0</v>
      </c>
      <c r="H53" s="473">
        <v>3</v>
      </c>
      <c r="I53" s="474"/>
    </row>
    <row r="54" spans="1:9" ht="15.2" customHeight="1">
      <c r="A54" s="21"/>
      <c r="B54" s="21"/>
      <c r="C54" s="3"/>
      <c r="D54" s="477"/>
      <c r="E54" s="45"/>
      <c r="F54" s="151"/>
      <c r="G54" s="82"/>
      <c r="H54" s="419"/>
      <c r="I54" s="475"/>
    </row>
    <row r="55" spans="1:9" ht="15.2" customHeight="1">
      <c r="A55" s="21"/>
      <c r="B55" s="21"/>
      <c r="C55" s="3"/>
      <c r="D55" s="477"/>
      <c r="E55" s="45"/>
      <c r="F55" s="151"/>
      <c r="G55" s="82"/>
      <c r="H55" s="419"/>
      <c r="I55" s="475"/>
    </row>
    <row r="56" spans="1:9" ht="15.2" customHeight="1">
      <c r="A56" s="21"/>
      <c r="B56" s="21"/>
      <c r="C56" s="5"/>
      <c r="D56" s="478"/>
      <c r="E56" s="46"/>
      <c r="F56" s="154"/>
      <c r="G56" s="93"/>
      <c r="H56" s="420"/>
      <c r="I56" s="476"/>
    </row>
    <row r="57" spans="1:9" ht="15.2" customHeight="1">
      <c r="A57" s="21"/>
      <c r="B57" s="21"/>
      <c r="C57" s="4">
        <v>14</v>
      </c>
      <c r="D57" s="474" t="s">
        <v>90</v>
      </c>
      <c r="E57" s="45"/>
      <c r="F57" s="153">
        <v>2</v>
      </c>
      <c r="G57" s="82">
        <f>IF(F57=1," ",IF(F57=2,0,IF(F57=3,2,10)))</f>
        <v>0</v>
      </c>
      <c r="H57" s="473">
        <v>10</v>
      </c>
      <c r="I57" s="474"/>
    </row>
    <row r="58" spans="1:9" ht="15.2" customHeight="1">
      <c r="A58" s="21"/>
      <c r="B58" s="21"/>
      <c r="C58" s="3"/>
      <c r="D58" s="477"/>
      <c r="E58" s="45"/>
      <c r="F58" s="151"/>
      <c r="G58" s="82"/>
      <c r="H58" s="419"/>
      <c r="I58" s="475"/>
    </row>
    <row r="59" spans="1:9" ht="15.2" customHeight="1">
      <c r="A59" s="21"/>
      <c r="B59" s="21"/>
      <c r="C59" s="3"/>
      <c r="D59" s="477"/>
      <c r="E59" s="45"/>
      <c r="F59" s="151"/>
      <c r="G59" s="82"/>
      <c r="H59" s="419"/>
      <c r="I59" s="475"/>
    </row>
    <row r="60" spans="1:9" ht="15.2" customHeight="1">
      <c r="A60" s="21"/>
      <c r="B60" s="21"/>
      <c r="C60" s="5"/>
      <c r="D60" s="478"/>
      <c r="E60" s="46"/>
      <c r="F60" s="154"/>
      <c r="G60" s="93"/>
      <c r="H60" s="420"/>
      <c r="I60" s="476"/>
    </row>
    <row r="61" spans="1:9" ht="15.2" customHeight="1">
      <c r="A61" s="21"/>
      <c r="B61" s="21"/>
      <c r="C61" s="4">
        <v>15</v>
      </c>
      <c r="D61" s="474" t="s">
        <v>264</v>
      </c>
      <c r="E61" s="45"/>
      <c r="F61" s="153">
        <v>2</v>
      </c>
      <c r="G61" s="82">
        <f>IF(F61=1,"",IF(F61=2,0,IF(F61=3,5,10)))</f>
        <v>0</v>
      </c>
      <c r="H61" s="473">
        <v>5</v>
      </c>
      <c r="I61" s="474"/>
    </row>
    <row r="62" spans="1:9" ht="15.2" customHeight="1">
      <c r="A62" s="21"/>
      <c r="B62" s="21"/>
      <c r="C62" s="3"/>
      <c r="D62" s="477"/>
      <c r="E62" s="45"/>
      <c r="F62" s="151"/>
      <c r="G62" s="82"/>
      <c r="H62" s="419"/>
      <c r="I62" s="475"/>
    </row>
    <row r="63" spans="1:9" ht="15.2" customHeight="1">
      <c r="A63" s="21"/>
      <c r="B63" s="21"/>
      <c r="C63" s="3"/>
      <c r="D63" s="477"/>
      <c r="E63" s="45"/>
      <c r="F63" s="151"/>
      <c r="G63" s="82"/>
      <c r="H63" s="419"/>
      <c r="I63" s="475"/>
    </row>
    <row r="64" spans="1:9" ht="15.2" customHeight="1">
      <c r="A64" s="21"/>
      <c r="B64" s="21"/>
      <c r="C64" s="5"/>
      <c r="D64" s="478"/>
      <c r="E64" s="46"/>
      <c r="F64" s="154"/>
      <c r="G64" s="93"/>
      <c r="H64" s="420"/>
      <c r="I64" s="476"/>
    </row>
    <row r="65" spans="1:9" ht="15.2" customHeight="1">
      <c r="A65" s="21"/>
      <c r="B65" s="482" t="s">
        <v>27</v>
      </c>
      <c r="C65" s="41">
        <v>16</v>
      </c>
      <c r="D65" s="474" t="s">
        <v>4</v>
      </c>
      <c r="E65" s="45"/>
      <c r="F65" s="153">
        <v>1</v>
      </c>
      <c r="G65" s="82">
        <f>IF(F65=1,0,IF(F65=2,2,5))</f>
        <v>0</v>
      </c>
      <c r="H65" s="473">
        <v>2</v>
      </c>
      <c r="I65" s="474"/>
    </row>
    <row r="66" spans="1:9" ht="15.2" customHeight="1">
      <c r="A66" s="21"/>
      <c r="B66" s="433"/>
      <c r="C66" s="42"/>
      <c r="D66" s="477"/>
      <c r="E66" s="45"/>
      <c r="F66" s="151"/>
      <c r="G66" s="82"/>
      <c r="H66" s="419"/>
      <c r="I66" s="475"/>
    </row>
    <row r="67" spans="1:9" ht="15.2" customHeight="1">
      <c r="A67" s="21"/>
      <c r="B67" s="433"/>
      <c r="C67" s="42"/>
      <c r="D67" s="477"/>
      <c r="E67" s="45"/>
      <c r="F67" s="151"/>
      <c r="G67" s="82"/>
      <c r="H67" s="419"/>
      <c r="I67" s="475"/>
    </row>
    <row r="68" spans="1:9" ht="15.2" customHeight="1">
      <c r="A68" s="21"/>
      <c r="B68" s="483"/>
      <c r="C68" s="43"/>
      <c r="D68" s="478"/>
      <c r="E68" s="46"/>
      <c r="F68" s="154"/>
      <c r="G68" s="93"/>
      <c r="H68" s="420"/>
      <c r="I68" s="476"/>
    </row>
    <row r="69" spans="1:9" ht="15.2" customHeight="1">
      <c r="A69" s="21"/>
      <c r="B69" s="21"/>
      <c r="C69" s="4">
        <v>17</v>
      </c>
      <c r="D69" s="474" t="s">
        <v>51</v>
      </c>
      <c r="E69" s="45"/>
      <c r="F69" s="153">
        <v>1</v>
      </c>
      <c r="G69" s="82">
        <f>IF(F69=1,0,IF(F69=2,1,IF(F69=3,3,5)))</f>
        <v>0</v>
      </c>
      <c r="H69" s="473">
        <v>3</v>
      </c>
      <c r="I69" s="474"/>
    </row>
    <row r="70" spans="1:9" ht="15.2" customHeight="1">
      <c r="A70" s="21"/>
      <c r="B70" s="21"/>
      <c r="C70" s="3"/>
      <c r="D70" s="477"/>
      <c r="E70" s="45"/>
      <c r="F70" s="151"/>
      <c r="G70" s="82"/>
      <c r="H70" s="419"/>
      <c r="I70" s="475"/>
    </row>
    <row r="71" spans="1:9" ht="21" customHeight="1">
      <c r="A71" s="21"/>
      <c r="B71" s="21"/>
      <c r="C71" s="3"/>
      <c r="D71" s="477"/>
      <c r="E71" s="45"/>
      <c r="F71" s="151"/>
      <c r="G71" s="82"/>
      <c r="H71" s="419"/>
      <c r="I71" s="475"/>
    </row>
    <row r="72" spans="1:9" ht="49.5" customHeight="1">
      <c r="A72" s="21"/>
      <c r="B72" s="22"/>
      <c r="C72" s="5"/>
      <c r="D72" s="478"/>
      <c r="E72" s="46"/>
      <c r="F72" s="154"/>
      <c r="G72" s="93"/>
      <c r="H72" s="420"/>
      <c r="I72" s="476"/>
    </row>
    <row r="73" spans="1:9" ht="15.2" customHeight="1">
      <c r="A73" s="21"/>
      <c r="B73" s="21"/>
      <c r="C73" s="41">
        <v>18</v>
      </c>
      <c r="D73" s="474" t="s">
        <v>28</v>
      </c>
      <c r="E73" s="45"/>
      <c r="F73" s="153">
        <v>1</v>
      </c>
      <c r="G73" s="82">
        <f>IF(F73=1,0,IF(F73=2,3,5))</f>
        <v>0</v>
      </c>
      <c r="H73" s="473">
        <v>5</v>
      </c>
      <c r="I73" s="474"/>
    </row>
    <row r="74" spans="1:9" ht="15.2" customHeight="1">
      <c r="A74" s="21"/>
      <c r="B74" s="21"/>
      <c r="C74" s="42"/>
      <c r="D74" s="477"/>
      <c r="E74" s="45"/>
      <c r="F74" s="151"/>
      <c r="G74" s="82"/>
      <c r="H74" s="419"/>
      <c r="I74" s="475"/>
    </row>
    <row r="75" spans="1:9" ht="15.2" customHeight="1">
      <c r="A75" s="21"/>
      <c r="B75" s="21"/>
      <c r="C75" s="42"/>
      <c r="D75" s="477"/>
      <c r="E75" s="45"/>
      <c r="F75" s="151"/>
      <c r="G75" s="82"/>
      <c r="H75" s="419"/>
      <c r="I75" s="475"/>
    </row>
    <row r="76" spans="1:9" ht="15.2" customHeight="1">
      <c r="A76" s="21"/>
      <c r="B76" s="22"/>
      <c r="C76" s="43"/>
      <c r="D76" s="478"/>
      <c r="E76" s="46"/>
      <c r="F76" s="154"/>
      <c r="G76" s="93"/>
      <c r="H76" s="420"/>
      <c r="I76" s="476"/>
    </row>
    <row r="77" spans="1:9" ht="15.2" customHeight="1">
      <c r="A77" s="21"/>
      <c r="B77" s="482" t="s">
        <v>29</v>
      </c>
      <c r="C77" s="41">
        <v>19</v>
      </c>
      <c r="D77" s="474" t="s">
        <v>30</v>
      </c>
      <c r="E77" s="45"/>
      <c r="F77" s="153">
        <v>1</v>
      </c>
      <c r="G77" s="82">
        <f>IF(F77=1,0,IF(F77=2,3,10))</f>
        <v>0</v>
      </c>
      <c r="H77" s="473">
        <v>3</v>
      </c>
      <c r="I77" s="474"/>
    </row>
    <row r="78" spans="1:9" ht="15.2" customHeight="1">
      <c r="A78" s="21"/>
      <c r="B78" s="433"/>
      <c r="C78" s="42"/>
      <c r="D78" s="477"/>
      <c r="E78" s="45"/>
      <c r="F78" s="151"/>
      <c r="G78" s="82"/>
      <c r="H78" s="419"/>
      <c r="I78" s="475"/>
    </row>
    <row r="79" spans="1:9" ht="15.2" customHeight="1">
      <c r="A79" s="21"/>
      <c r="B79" s="433"/>
      <c r="C79" s="42"/>
      <c r="D79" s="477"/>
      <c r="E79" s="45"/>
      <c r="F79" s="151"/>
      <c r="G79" s="82"/>
      <c r="H79" s="419"/>
      <c r="I79" s="475"/>
    </row>
    <row r="80" spans="1:9" ht="21" customHeight="1">
      <c r="A80" s="22"/>
      <c r="B80" s="483"/>
      <c r="C80" s="43"/>
      <c r="D80" s="478"/>
      <c r="E80" s="46"/>
      <c r="F80" s="154"/>
      <c r="G80" s="93"/>
      <c r="H80" s="420"/>
      <c r="I80" s="476"/>
    </row>
    <row r="81" spans="1:19" ht="15.2" customHeight="1">
      <c r="A81" s="21"/>
      <c r="B81" s="484" t="s">
        <v>91</v>
      </c>
      <c r="C81" s="41">
        <v>20</v>
      </c>
      <c r="D81" s="421" t="s">
        <v>92</v>
      </c>
      <c r="E81" s="45"/>
      <c r="F81" s="153">
        <v>1</v>
      </c>
      <c r="G81" s="82">
        <f>IF(F81=1,0,10)</f>
        <v>0</v>
      </c>
      <c r="H81" s="473">
        <v>0</v>
      </c>
      <c r="I81" s="474"/>
    </row>
    <row r="82" spans="1:19" ht="15.2" customHeight="1">
      <c r="A82" s="21"/>
      <c r="B82" s="485"/>
      <c r="C82" s="42"/>
      <c r="D82" s="434"/>
      <c r="E82" s="45"/>
      <c r="F82" s="151"/>
      <c r="G82" s="82"/>
      <c r="H82" s="419"/>
      <c r="I82" s="475"/>
    </row>
    <row r="83" spans="1:19" ht="15.2" customHeight="1">
      <c r="A83" s="21"/>
      <c r="B83" s="485"/>
      <c r="C83" s="42"/>
      <c r="D83" s="434"/>
      <c r="E83" s="45"/>
      <c r="F83" s="151"/>
      <c r="G83" s="82"/>
      <c r="H83" s="419"/>
      <c r="I83" s="475"/>
    </row>
    <row r="84" spans="1:19" ht="15.2" customHeight="1">
      <c r="A84" s="21"/>
      <c r="B84" s="486"/>
      <c r="C84" s="43"/>
      <c r="D84" s="436"/>
      <c r="E84" s="46"/>
      <c r="F84" s="154"/>
      <c r="G84" s="93"/>
      <c r="H84" s="420"/>
      <c r="I84" s="476"/>
    </row>
    <row r="85" spans="1:19" ht="15.2" customHeight="1">
      <c r="A85" s="21"/>
      <c r="B85" s="21"/>
      <c r="C85" s="41">
        <v>21</v>
      </c>
      <c r="D85" s="421" t="s">
        <v>32</v>
      </c>
      <c r="E85" s="45"/>
      <c r="F85" s="153">
        <v>1</v>
      </c>
      <c r="G85" s="82">
        <f>IF(F85=1,0,IF(F85=2,5,10))</f>
        <v>0</v>
      </c>
      <c r="H85" s="473">
        <v>5</v>
      </c>
      <c r="I85" s="474"/>
    </row>
    <row r="86" spans="1:19" ht="19.5" customHeight="1">
      <c r="A86" s="21"/>
      <c r="B86" s="21"/>
      <c r="C86" s="42"/>
      <c r="D86" s="434"/>
      <c r="E86" s="45"/>
      <c r="F86" s="151"/>
      <c r="G86" s="82"/>
      <c r="H86" s="419"/>
      <c r="I86" s="475"/>
    </row>
    <row r="87" spans="1:19" ht="21.75" customHeight="1">
      <c r="A87" s="21"/>
      <c r="B87" s="21"/>
      <c r="C87" s="42"/>
      <c r="D87" s="434"/>
      <c r="E87" s="45"/>
      <c r="F87" s="151"/>
      <c r="G87" s="82"/>
      <c r="H87" s="419"/>
      <c r="I87" s="475"/>
    </row>
    <row r="88" spans="1:19" ht="23.25" customHeight="1">
      <c r="A88" s="21"/>
      <c r="B88" s="22"/>
      <c r="C88" s="43"/>
      <c r="D88" s="436"/>
      <c r="E88" s="46"/>
      <c r="F88" s="154"/>
      <c r="G88" s="93"/>
      <c r="H88" s="420"/>
      <c r="I88" s="476"/>
    </row>
    <row r="89" spans="1:19" ht="15.2" customHeight="1">
      <c r="A89" s="447" t="s">
        <v>31</v>
      </c>
      <c r="B89" s="482" t="s">
        <v>31</v>
      </c>
      <c r="C89" s="41">
        <v>22</v>
      </c>
      <c r="D89" s="421" t="s">
        <v>327</v>
      </c>
      <c r="E89" s="45"/>
      <c r="F89" s="153">
        <v>1</v>
      </c>
      <c r="G89" s="151">
        <f>IF(F89=1,0,IF(F89=2,5,10))</f>
        <v>0</v>
      </c>
      <c r="H89" s="473">
        <v>10</v>
      </c>
      <c r="I89" s="474"/>
    </row>
    <row r="90" spans="1:19" ht="15.2" customHeight="1">
      <c r="A90" s="429"/>
      <c r="B90" s="433"/>
      <c r="C90" s="42"/>
      <c r="D90" s="434"/>
      <c r="E90" s="45"/>
      <c r="F90" s="82"/>
      <c r="G90" s="82"/>
      <c r="H90" s="419"/>
      <c r="I90" s="475"/>
    </row>
    <row r="91" spans="1:19" ht="15.2" customHeight="1">
      <c r="A91" s="429"/>
      <c r="B91" s="433"/>
      <c r="C91" s="42"/>
      <c r="D91" s="434"/>
      <c r="E91" s="45"/>
      <c r="F91" s="82"/>
      <c r="G91" s="82"/>
      <c r="H91" s="419"/>
      <c r="I91" s="475"/>
    </row>
    <row r="92" spans="1:19" ht="15.2" customHeight="1">
      <c r="A92" s="22"/>
      <c r="B92" s="483"/>
      <c r="C92" s="43"/>
      <c r="D92" s="436"/>
      <c r="E92" s="46"/>
      <c r="F92" s="93"/>
      <c r="G92" s="82"/>
      <c r="H92" s="419"/>
      <c r="I92" s="476"/>
    </row>
    <row r="93" spans="1:19" s="6" customFormat="1" ht="18.95" customHeight="1">
      <c r="A93" s="19"/>
      <c r="B93" s="19"/>
      <c r="C93" s="8"/>
      <c r="D93" s="150"/>
      <c r="E93" s="152" t="s">
        <v>240</v>
      </c>
      <c r="F93" s="169"/>
      <c r="G93" s="170">
        <f>SUM(G6:G92)</f>
        <v>0</v>
      </c>
      <c r="H93" s="170">
        <f>SUM(H6:H92)</f>
        <v>113</v>
      </c>
      <c r="I93" s="9"/>
      <c r="J93" s="10"/>
      <c r="K93" s="10"/>
      <c r="L93" s="10"/>
      <c r="M93" s="10"/>
      <c r="N93" s="10"/>
      <c r="O93" s="11"/>
      <c r="P93" s="11"/>
      <c r="Q93" s="11"/>
      <c r="R93" s="11"/>
      <c r="S93" s="11"/>
    </row>
    <row r="94" spans="1:19">
      <c r="D94" s="12"/>
      <c r="E94" s="12" t="s">
        <v>241</v>
      </c>
      <c r="G94" s="1">
        <v>180</v>
      </c>
      <c r="I94"/>
    </row>
  </sheetData>
  <mergeCells count="74">
    <mergeCell ref="I49:I52"/>
    <mergeCell ref="I41:I44"/>
    <mergeCell ref="A4:D4"/>
    <mergeCell ref="D49:D52"/>
    <mergeCell ref="I6:I8"/>
    <mergeCell ref="D6:D7"/>
    <mergeCell ref="B6:B8"/>
    <mergeCell ref="B17:B19"/>
    <mergeCell ref="D37:D39"/>
    <mergeCell ref="D13:D15"/>
    <mergeCell ref="D65:D68"/>
    <mergeCell ref="D45:D48"/>
    <mergeCell ref="A89:A91"/>
    <mergeCell ref="D85:D88"/>
    <mergeCell ref="B89:B92"/>
    <mergeCell ref="D89:D92"/>
    <mergeCell ref="B81:B84"/>
    <mergeCell ref="D81:D84"/>
    <mergeCell ref="D69:D72"/>
    <mergeCell ref="D53:D56"/>
    <mergeCell ref="D77:D80"/>
    <mergeCell ref="B77:B80"/>
    <mergeCell ref="B65:B68"/>
    <mergeCell ref="D73:D76"/>
    <mergeCell ref="D57:D60"/>
    <mergeCell ref="D61:D64"/>
    <mergeCell ref="D41:D44"/>
    <mergeCell ref="D33:D34"/>
    <mergeCell ref="H6:H8"/>
    <mergeCell ref="H9:H12"/>
    <mergeCell ref="H13:H16"/>
    <mergeCell ref="H17:H20"/>
    <mergeCell ref="D25:D26"/>
    <mergeCell ref="D29:D31"/>
    <mergeCell ref="D21:D23"/>
    <mergeCell ref="H21:H24"/>
    <mergeCell ref="H25:H28"/>
    <mergeCell ref="H29:H32"/>
    <mergeCell ref="D9:D10"/>
    <mergeCell ref="D17:D18"/>
    <mergeCell ref="I17:I20"/>
    <mergeCell ref="I13:I16"/>
    <mergeCell ref="I9:I12"/>
    <mergeCell ref="I21:I24"/>
    <mergeCell ref="I25:I28"/>
    <mergeCell ref="I29:I32"/>
    <mergeCell ref="I89:I92"/>
    <mergeCell ref="I85:I88"/>
    <mergeCell ref="I81:I84"/>
    <mergeCell ref="I77:I80"/>
    <mergeCell ref="I37:I40"/>
    <mergeCell ref="I33:I36"/>
    <mergeCell ref="I73:I76"/>
    <mergeCell ref="I65:I68"/>
    <mergeCell ref="I69:I72"/>
    <mergeCell ref="I45:I48"/>
    <mergeCell ref="I53:I56"/>
    <mergeCell ref="I61:I64"/>
    <mergeCell ref="I57:I60"/>
    <mergeCell ref="H33:H36"/>
    <mergeCell ref="H37:H40"/>
    <mergeCell ref="H41:H44"/>
    <mergeCell ref="H53:H56"/>
    <mergeCell ref="H45:H48"/>
    <mergeCell ref="H49:H52"/>
    <mergeCell ref="H57:H60"/>
    <mergeCell ref="H61:H64"/>
    <mergeCell ref="H65:H68"/>
    <mergeCell ref="H85:H88"/>
    <mergeCell ref="H89:H92"/>
    <mergeCell ref="H69:H72"/>
    <mergeCell ref="H73:H76"/>
    <mergeCell ref="H77:H80"/>
    <mergeCell ref="H81:H84"/>
  </mergeCells>
  <phoneticPr fontId="0" type="noConversion"/>
  <pageMargins left="0.25" right="0" top="0.25" bottom="0.25" header="0.5" footer="0.5"/>
  <pageSetup scale="85" fitToHeight="0" orientation="landscape" verticalDpi="200" r:id="rId1"/>
  <headerFooter alignWithMargins="0">
    <oddFooter>&amp;CPSA Version 9</oddFooter>
  </headerFooter>
  <rowBreaks count="2" manualBreakCount="2">
    <brk id="40" max="16383" man="1"/>
    <brk id="80" max="7" man="1"/>
  </rowBreaks>
  <colBreaks count="1" manualBreakCount="1">
    <brk id="9" max="1048575" man="1"/>
  </colBreaks>
  <drawing r:id="rId2"/>
  <legacyDrawing r:id="rId3"/>
</worksheet>
</file>

<file path=xl/worksheets/sheet7.xml><?xml version="1.0" encoding="utf-8"?>
<worksheet xmlns="http://schemas.openxmlformats.org/spreadsheetml/2006/main" xmlns:r="http://schemas.openxmlformats.org/officeDocument/2006/relationships">
  <sheetPr codeName="Sheet7">
    <pageSetUpPr fitToPage="1"/>
  </sheetPr>
  <dimension ref="A1:I91"/>
  <sheetViews>
    <sheetView showGridLines="0" zoomScaleNormal="100" zoomScaleSheetLayoutView="75" workbookViewId="0">
      <pane ySplit="3" topLeftCell="A55" activePane="bottomLeft" state="frozen"/>
      <selection activeCell="A23" sqref="A22:C23"/>
      <selection pane="bottomLeft" activeCell="A2" sqref="A2:IV2"/>
    </sheetView>
  </sheetViews>
  <sheetFormatPr defaultRowHeight="12.75"/>
  <cols>
    <col min="1" max="1" width="12" style="20" customWidth="1"/>
    <col min="2" max="2" width="13.42578125" style="20" customWidth="1"/>
    <col min="3" max="3" width="5" style="1" customWidth="1"/>
    <col min="4" max="4" width="26.42578125" style="15" customWidth="1"/>
    <col min="5" max="5" width="55.28515625" style="15" customWidth="1"/>
    <col min="6" max="6" width="9.42578125" style="1" hidden="1" customWidth="1"/>
    <col min="7" max="7" width="9.42578125" style="1" customWidth="1"/>
    <col min="8" max="8" width="9.7109375" style="1" customWidth="1"/>
    <col min="9" max="9" width="23" style="1" customWidth="1"/>
  </cols>
  <sheetData>
    <row r="1" spans="1:9" ht="21" customHeight="1">
      <c r="A1" s="17"/>
      <c r="B1" s="17"/>
      <c r="C1" s="13" t="s">
        <v>11</v>
      </c>
      <c r="D1" s="13"/>
      <c r="E1" s="13"/>
      <c r="F1" s="13"/>
      <c r="G1" s="13"/>
      <c r="I1"/>
    </row>
    <row r="2" spans="1:9" ht="21.75" customHeight="1">
      <c r="A2" s="426" t="s">
        <v>93</v>
      </c>
      <c r="B2" s="254"/>
      <c r="C2" s="254"/>
      <c r="D2" s="254"/>
      <c r="E2" s="30"/>
      <c r="F2" s="30"/>
      <c r="G2" s="30"/>
      <c r="H2" s="168"/>
      <c r="I2" s="30"/>
    </row>
    <row r="3" spans="1:9" s="24" customFormat="1" ht="31.5" customHeight="1">
      <c r="A3" s="25" t="s">
        <v>18</v>
      </c>
      <c r="B3" s="26" t="s">
        <v>19</v>
      </c>
      <c r="C3" s="27" t="s">
        <v>9</v>
      </c>
      <c r="D3" s="26" t="s">
        <v>7</v>
      </c>
      <c r="E3" s="26" t="s">
        <v>13</v>
      </c>
      <c r="F3" s="27" t="s">
        <v>12</v>
      </c>
      <c r="G3" s="26" t="s">
        <v>299</v>
      </c>
      <c r="H3" s="26" t="s">
        <v>300</v>
      </c>
      <c r="I3" s="27" t="s">
        <v>10</v>
      </c>
    </row>
    <row r="4" spans="1:9" ht="15.2" customHeight="1">
      <c r="A4" s="156" t="s">
        <v>38</v>
      </c>
      <c r="B4" s="447" t="s">
        <v>94</v>
      </c>
      <c r="C4" s="3">
        <v>1</v>
      </c>
      <c r="D4" s="491" t="s">
        <v>95</v>
      </c>
      <c r="E4" s="45"/>
      <c r="F4" s="42">
        <v>1</v>
      </c>
      <c r="G4" s="42">
        <f>IF(F4=1,0,IF(F4=2,3, 5))</f>
        <v>0</v>
      </c>
      <c r="H4" s="473">
        <v>5</v>
      </c>
      <c r="I4" s="474"/>
    </row>
    <row r="5" spans="1:9" ht="15.2" customHeight="1">
      <c r="A5" s="21"/>
      <c r="B5" s="429"/>
      <c r="C5" s="3"/>
      <c r="D5" s="492"/>
      <c r="E5" s="45"/>
      <c r="F5" s="42"/>
      <c r="G5" s="42"/>
      <c r="H5" s="419"/>
      <c r="I5" s="475"/>
    </row>
    <row r="6" spans="1:9" ht="15.2" customHeight="1">
      <c r="A6" s="21"/>
      <c r="B6" s="429"/>
      <c r="C6" s="3"/>
      <c r="D6" s="492"/>
      <c r="E6" s="45"/>
      <c r="F6" s="42"/>
      <c r="G6" s="42"/>
      <c r="H6" s="419"/>
      <c r="I6" s="475"/>
    </row>
    <row r="7" spans="1:9" ht="15.2" customHeight="1">
      <c r="A7" s="21"/>
      <c r="B7" s="429"/>
      <c r="C7" s="3"/>
      <c r="D7" s="493"/>
      <c r="E7" s="46"/>
      <c r="F7" s="42"/>
      <c r="G7" s="43"/>
      <c r="H7" s="420"/>
      <c r="I7" s="476"/>
    </row>
    <row r="8" spans="1:9" ht="18" customHeight="1">
      <c r="A8" s="21"/>
      <c r="B8" s="21"/>
      <c r="C8" s="4">
        <v>2</v>
      </c>
      <c r="D8" s="424" t="s">
        <v>113</v>
      </c>
      <c r="E8" s="45"/>
      <c r="F8" s="41">
        <v>1</v>
      </c>
      <c r="G8" s="42">
        <f>IF(F8=1,0,IF(F8=2,3, 5))</f>
        <v>0</v>
      </c>
      <c r="H8" s="473">
        <v>3</v>
      </c>
      <c r="I8" s="474"/>
    </row>
    <row r="9" spans="1:9" ht="14.25" customHeight="1">
      <c r="A9" s="21"/>
      <c r="B9" s="21"/>
      <c r="C9" s="3"/>
      <c r="D9" s="422"/>
      <c r="E9" s="45"/>
      <c r="F9" s="42"/>
      <c r="G9" s="42"/>
      <c r="H9" s="419"/>
      <c r="I9" s="475"/>
    </row>
    <row r="10" spans="1:9" ht="11.25" customHeight="1">
      <c r="A10" s="21"/>
      <c r="B10" s="21"/>
      <c r="C10" s="3"/>
      <c r="D10" s="422"/>
      <c r="E10" s="45"/>
      <c r="F10" s="42"/>
      <c r="G10" s="42"/>
      <c r="H10" s="419"/>
      <c r="I10" s="475"/>
    </row>
    <row r="11" spans="1:9" ht="12.75" customHeight="1">
      <c r="A11" s="21"/>
      <c r="B11" s="21"/>
      <c r="C11" s="5"/>
      <c r="D11" s="423"/>
      <c r="E11" s="46"/>
      <c r="F11" s="43"/>
      <c r="G11" s="43"/>
      <c r="H11" s="420"/>
      <c r="I11" s="476"/>
    </row>
    <row r="12" spans="1:9" ht="15.2" customHeight="1">
      <c r="A12" s="21"/>
      <c r="B12" s="21"/>
      <c r="C12" s="3">
        <v>3</v>
      </c>
      <c r="D12" s="424" t="s">
        <v>134</v>
      </c>
      <c r="E12" s="45"/>
      <c r="F12" s="41">
        <v>1</v>
      </c>
      <c r="G12" s="42">
        <f>IF(F12=1,0,IF(F12=2,20, 10))</f>
        <v>0</v>
      </c>
      <c r="H12" s="473">
        <v>10</v>
      </c>
      <c r="I12" s="474"/>
    </row>
    <row r="13" spans="1:9" ht="15.2" customHeight="1">
      <c r="A13" s="21"/>
      <c r="B13" s="21"/>
      <c r="C13" s="82"/>
      <c r="D13" s="422"/>
      <c r="E13" s="45"/>
      <c r="F13" s="42"/>
      <c r="G13" s="42"/>
      <c r="H13" s="419"/>
      <c r="I13" s="475"/>
    </row>
    <row r="14" spans="1:9" ht="15.2" customHeight="1">
      <c r="A14" s="21"/>
      <c r="B14" s="21"/>
      <c r="C14" s="3"/>
      <c r="D14" s="422"/>
      <c r="E14" s="45"/>
      <c r="F14" s="42"/>
      <c r="G14" s="42"/>
      <c r="H14" s="419"/>
      <c r="I14" s="475"/>
    </row>
    <row r="15" spans="1:9" ht="15.2" customHeight="1">
      <c r="A15" s="21"/>
      <c r="B15" s="21"/>
      <c r="C15" s="5"/>
      <c r="D15" s="423"/>
      <c r="E15" s="46"/>
      <c r="F15" s="43"/>
      <c r="G15" s="43"/>
      <c r="H15" s="420"/>
      <c r="I15" s="476"/>
    </row>
    <row r="16" spans="1:9" ht="15.2" customHeight="1">
      <c r="A16" s="21"/>
      <c r="B16" s="21"/>
      <c r="C16" s="3">
        <v>4</v>
      </c>
      <c r="D16" s="494" t="s">
        <v>135</v>
      </c>
      <c r="E16" s="45"/>
      <c r="F16" s="41">
        <v>1</v>
      </c>
      <c r="G16" s="42">
        <f>IF(F16=1,0,IF(F16=2,5, 10))</f>
        <v>0</v>
      </c>
      <c r="H16" s="473">
        <v>5</v>
      </c>
      <c r="I16" s="474"/>
    </row>
    <row r="17" spans="1:9" ht="15.2" customHeight="1">
      <c r="A17" s="21"/>
      <c r="B17" s="21"/>
      <c r="C17" s="3"/>
      <c r="D17" s="495"/>
      <c r="E17" s="45"/>
      <c r="F17" s="42"/>
      <c r="G17" s="42"/>
      <c r="H17" s="419"/>
      <c r="I17" s="475"/>
    </row>
    <row r="18" spans="1:9" ht="15.2" customHeight="1">
      <c r="A18" s="21"/>
      <c r="B18" s="21"/>
      <c r="C18" s="3"/>
      <c r="D18" s="495"/>
      <c r="E18" s="45"/>
      <c r="F18" s="42"/>
      <c r="G18" s="42"/>
      <c r="H18" s="419"/>
      <c r="I18" s="475"/>
    </row>
    <row r="19" spans="1:9" ht="22.7" customHeight="1">
      <c r="A19" s="21"/>
      <c r="B19" s="22"/>
      <c r="C19" s="3"/>
      <c r="D19" s="496"/>
      <c r="E19" s="46"/>
      <c r="F19" s="43"/>
      <c r="G19" s="43"/>
      <c r="H19" s="420"/>
      <c r="I19" s="476"/>
    </row>
    <row r="20" spans="1:9" ht="15.2" customHeight="1">
      <c r="A20" s="21"/>
      <c r="B20" s="482"/>
      <c r="C20" s="4">
        <v>5</v>
      </c>
      <c r="D20" s="494" t="s">
        <v>114</v>
      </c>
      <c r="E20" s="45"/>
      <c r="F20" s="41">
        <v>1</v>
      </c>
      <c r="G20" s="42">
        <f>IF(F20=1,0,IF(F20=2,5, 10))</f>
        <v>0</v>
      </c>
      <c r="H20" s="473">
        <v>5</v>
      </c>
      <c r="I20" s="474"/>
    </row>
    <row r="21" spans="1:9" ht="15.2" customHeight="1">
      <c r="A21" s="21"/>
      <c r="B21" s="433"/>
      <c r="C21" s="3"/>
      <c r="D21" s="495"/>
      <c r="E21" s="45"/>
      <c r="F21" s="42"/>
      <c r="G21" s="42"/>
      <c r="H21" s="419"/>
      <c r="I21" s="475"/>
    </row>
    <row r="22" spans="1:9" ht="18.95" customHeight="1">
      <c r="A22" s="21"/>
      <c r="B22" s="433"/>
      <c r="C22" s="3"/>
      <c r="D22" s="495"/>
      <c r="E22" s="45"/>
      <c r="F22" s="42"/>
      <c r="G22" s="42"/>
      <c r="H22" s="419"/>
      <c r="I22" s="475"/>
    </row>
    <row r="23" spans="1:9" ht="28.5" customHeight="1">
      <c r="A23" s="21"/>
      <c r="B23" s="483"/>
      <c r="C23" s="5"/>
      <c r="D23" s="496"/>
      <c r="E23" s="46"/>
      <c r="F23" s="43"/>
      <c r="G23" s="43"/>
      <c r="H23" s="420"/>
      <c r="I23" s="476"/>
    </row>
    <row r="24" spans="1:9" ht="17.25" customHeight="1">
      <c r="A24" s="21"/>
      <c r="B24" s="28"/>
      <c r="C24" s="3">
        <v>6</v>
      </c>
      <c r="D24" s="494" t="s">
        <v>96</v>
      </c>
      <c r="E24" s="45"/>
      <c r="F24" s="42">
        <v>1</v>
      </c>
      <c r="G24" s="42">
        <f>IF(F24=1,0,IF(F24=2,5, 10))</f>
        <v>0</v>
      </c>
      <c r="H24" s="473">
        <v>5</v>
      </c>
      <c r="I24" s="474"/>
    </row>
    <row r="25" spans="1:9" ht="17.25" customHeight="1">
      <c r="A25" s="21"/>
      <c r="B25" s="28"/>
      <c r="C25" s="3"/>
      <c r="D25" s="495"/>
      <c r="E25" s="45"/>
      <c r="F25" s="42"/>
      <c r="G25" s="42"/>
      <c r="H25" s="419"/>
      <c r="I25" s="475"/>
    </row>
    <row r="26" spans="1:9" ht="17.25" customHeight="1">
      <c r="A26" s="21"/>
      <c r="B26" s="28"/>
      <c r="C26" s="3"/>
      <c r="D26" s="495"/>
      <c r="E26" s="45"/>
      <c r="F26" s="42"/>
      <c r="G26" s="42"/>
      <c r="H26" s="419"/>
      <c r="I26" s="475"/>
    </row>
    <row r="27" spans="1:9" ht="17.25" customHeight="1">
      <c r="A27" s="21"/>
      <c r="B27" s="28"/>
      <c r="C27" s="5"/>
      <c r="D27" s="496"/>
      <c r="E27" s="46"/>
      <c r="F27" s="42"/>
      <c r="G27" s="43"/>
      <c r="H27" s="420"/>
      <c r="I27" s="476"/>
    </row>
    <row r="28" spans="1:9" ht="15.2" customHeight="1">
      <c r="A28" s="21"/>
      <c r="B28" s="21"/>
      <c r="C28" s="3">
        <v>7</v>
      </c>
      <c r="D28" s="424" t="s">
        <v>97</v>
      </c>
      <c r="E28" s="45"/>
      <c r="F28" s="41">
        <v>1</v>
      </c>
      <c r="G28" s="42">
        <f>IF(F28=1,0,IF(F28=2,3, 5))</f>
        <v>0</v>
      </c>
      <c r="H28" s="473">
        <v>3</v>
      </c>
      <c r="I28" s="474"/>
    </row>
    <row r="29" spans="1:9" ht="21" customHeight="1">
      <c r="A29" s="21"/>
      <c r="B29" s="21"/>
      <c r="C29" s="3"/>
      <c r="D29" s="422"/>
      <c r="E29" s="45"/>
      <c r="F29" s="42"/>
      <c r="G29" s="42"/>
      <c r="H29" s="419"/>
      <c r="I29" s="475"/>
    </row>
    <row r="30" spans="1:9" ht="21.75" customHeight="1">
      <c r="A30" s="21"/>
      <c r="B30" s="21"/>
      <c r="C30" s="3"/>
      <c r="D30" s="422"/>
      <c r="E30" s="45"/>
      <c r="F30" s="42"/>
      <c r="G30" s="42"/>
      <c r="H30" s="419"/>
      <c r="I30" s="475"/>
    </row>
    <row r="31" spans="1:9" ht="22.7" customHeight="1">
      <c r="A31" s="21"/>
      <c r="B31" s="22"/>
      <c r="C31" s="5"/>
      <c r="D31" s="423"/>
      <c r="E31" s="46"/>
      <c r="F31" s="43"/>
      <c r="G31" s="43"/>
      <c r="H31" s="420"/>
      <c r="I31" s="476"/>
    </row>
    <row r="32" spans="1:9" ht="20.25" customHeight="1">
      <c r="A32" s="21"/>
      <c r="B32" s="29"/>
      <c r="C32" s="3">
        <v>8</v>
      </c>
      <c r="D32" s="424" t="s">
        <v>180</v>
      </c>
      <c r="E32" s="45"/>
      <c r="F32" s="42">
        <v>1</v>
      </c>
      <c r="G32" s="42">
        <f>IF(F32=1,0,IF(F32=2,3, IF(F32=3,7,10)))</f>
        <v>0</v>
      </c>
      <c r="H32" s="473">
        <v>7</v>
      </c>
      <c r="I32" s="474"/>
    </row>
    <row r="33" spans="1:9" ht="20.25" customHeight="1">
      <c r="A33" s="21"/>
      <c r="B33" s="29"/>
      <c r="C33" s="3"/>
      <c r="D33" s="450"/>
      <c r="E33" s="45"/>
      <c r="F33" s="42"/>
      <c r="G33" s="42"/>
      <c r="H33" s="419"/>
      <c r="I33" s="475"/>
    </row>
    <row r="34" spans="1:9" ht="20.25" customHeight="1">
      <c r="A34" s="21"/>
      <c r="B34" s="29"/>
      <c r="C34" s="3"/>
      <c r="D34" s="450"/>
      <c r="E34" s="45"/>
      <c r="F34" s="42"/>
      <c r="G34" s="42"/>
      <c r="H34" s="419"/>
      <c r="I34" s="475"/>
    </row>
    <row r="35" spans="1:9" ht="20.25" customHeight="1">
      <c r="A35" s="22"/>
      <c r="B35" s="53"/>
      <c r="C35" s="5"/>
      <c r="D35" s="187"/>
      <c r="E35" s="45"/>
      <c r="F35" s="42"/>
      <c r="G35" s="43"/>
      <c r="H35" s="420"/>
      <c r="I35" s="476"/>
    </row>
    <row r="36" spans="1:9" ht="15.2" customHeight="1">
      <c r="A36" s="21" t="s">
        <v>98</v>
      </c>
      <c r="B36" s="432" t="s">
        <v>99</v>
      </c>
      <c r="C36" s="3">
        <v>9</v>
      </c>
      <c r="D36" s="437" t="s">
        <v>328</v>
      </c>
      <c r="E36" s="45"/>
      <c r="F36" s="41">
        <v>1</v>
      </c>
      <c r="G36" s="42">
        <f>IF(F36=1,0,IF(F36=2,3, 5))</f>
        <v>0</v>
      </c>
      <c r="H36" s="473">
        <v>3</v>
      </c>
      <c r="I36" s="474"/>
    </row>
    <row r="37" spans="1:9" ht="15.2" customHeight="1">
      <c r="A37" s="21"/>
      <c r="B37" s="433"/>
      <c r="C37" s="3"/>
      <c r="D37" s="422"/>
      <c r="E37" s="45"/>
      <c r="F37" s="42"/>
      <c r="G37" s="42"/>
      <c r="H37" s="419"/>
      <c r="I37" s="475"/>
    </row>
    <row r="38" spans="1:9" ht="15.2" customHeight="1">
      <c r="A38" s="21"/>
      <c r="B38" s="433"/>
      <c r="C38" s="3"/>
      <c r="D38" s="422"/>
      <c r="E38" s="45"/>
      <c r="F38" s="42"/>
      <c r="G38" s="42"/>
      <c r="H38" s="419"/>
      <c r="I38" s="475"/>
    </row>
    <row r="39" spans="1:9" ht="42.2" customHeight="1">
      <c r="A39" s="22"/>
      <c r="B39" s="483"/>
      <c r="C39" s="5"/>
      <c r="D39" s="423"/>
      <c r="E39" s="46"/>
      <c r="F39" s="43"/>
      <c r="G39" s="43"/>
      <c r="H39" s="420"/>
      <c r="I39" s="476"/>
    </row>
    <row r="40" spans="1:9" ht="15.2" customHeight="1">
      <c r="A40" s="156" t="s">
        <v>100</v>
      </c>
      <c r="B40" s="83" t="s">
        <v>101</v>
      </c>
      <c r="C40" s="3">
        <v>10</v>
      </c>
      <c r="D40" s="494" t="s">
        <v>102</v>
      </c>
      <c r="E40" s="45"/>
      <c r="F40" s="41">
        <v>1</v>
      </c>
      <c r="G40" s="42">
        <f>IF(F40=1,0,IF(F40=2,3, 5))</f>
        <v>0</v>
      </c>
      <c r="H40" s="473">
        <v>3</v>
      </c>
      <c r="I40" s="474"/>
    </row>
    <row r="41" spans="1:9" ht="15.2" customHeight="1">
      <c r="A41" s="21"/>
      <c r="B41" s="21"/>
      <c r="C41" s="3"/>
      <c r="D41" s="495"/>
      <c r="E41" s="45"/>
      <c r="F41" s="42"/>
      <c r="G41" s="42"/>
      <c r="H41" s="419"/>
      <c r="I41" s="475"/>
    </row>
    <row r="42" spans="1:9" ht="15.2" customHeight="1">
      <c r="A42" s="21"/>
      <c r="B42" s="21"/>
      <c r="C42" s="3"/>
      <c r="D42" s="495"/>
      <c r="E42" s="45"/>
      <c r="F42" s="42"/>
      <c r="G42" s="42"/>
      <c r="H42" s="419"/>
      <c r="I42" s="475"/>
    </row>
    <row r="43" spans="1:9" ht="18.95" customHeight="1">
      <c r="A43" s="21"/>
      <c r="B43" s="22"/>
      <c r="C43" s="5"/>
      <c r="D43" s="496"/>
      <c r="E43" s="46"/>
      <c r="F43" s="43"/>
      <c r="G43" s="43"/>
      <c r="H43" s="420"/>
      <c r="I43" s="476"/>
    </row>
    <row r="44" spans="1:9" ht="15.2" customHeight="1">
      <c r="A44" s="21"/>
      <c r="B44" s="21"/>
      <c r="C44" s="3">
        <v>11</v>
      </c>
      <c r="D44" s="494" t="s">
        <v>103</v>
      </c>
      <c r="E44" s="45"/>
      <c r="F44" s="41">
        <v>1</v>
      </c>
      <c r="G44" s="42">
        <f>IF(F44=1,0,IF(F44=2,5, 10))</f>
        <v>0</v>
      </c>
      <c r="H44" s="473">
        <v>5</v>
      </c>
      <c r="I44" s="474"/>
    </row>
    <row r="45" spans="1:9" ht="15.2" customHeight="1">
      <c r="A45" s="21"/>
      <c r="B45" s="21"/>
      <c r="C45" s="3"/>
      <c r="D45" s="495"/>
      <c r="E45" s="45"/>
      <c r="F45" s="42"/>
      <c r="G45" s="42"/>
      <c r="H45" s="419"/>
      <c r="I45" s="475"/>
    </row>
    <row r="46" spans="1:9" ht="15.2" customHeight="1">
      <c r="A46" s="21"/>
      <c r="B46" s="21"/>
      <c r="C46" s="3"/>
      <c r="D46" s="495"/>
      <c r="E46" s="45"/>
      <c r="F46" s="42"/>
      <c r="G46" s="42"/>
      <c r="H46" s="419"/>
      <c r="I46" s="475"/>
    </row>
    <row r="47" spans="1:9" ht="15.2" customHeight="1">
      <c r="A47" s="21"/>
      <c r="B47" s="22"/>
      <c r="C47" s="5"/>
      <c r="D47" s="496"/>
      <c r="E47" s="46"/>
      <c r="F47" s="43"/>
      <c r="G47" s="43"/>
      <c r="H47" s="420"/>
      <c r="I47" s="476"/>
    </row>
    <row r="48" spans="1:9" ht="15.2" customHeight="1">
      <c r="A48" s="21"/>
      <c r="B48" s="482"/>
      <c r="C48" s="3">
        <v>12</v>
      </c>
      <c r="D48" s="494" t="s">
        <v>115</v>
      </c>
      <c r="E48" s="45"/>
      <c r="F48" s="41">
        <v>1</v>
      </c>
      <c r="G48" s="42">
        <f>IF(F48=1,0,IF(F48=2,5, 10))</f>
        <v>0</v>
      </c>
      <c r="H48" s="473">
        <v>5</v>
      </c>
      <c r="I48" s="474"/>
    </row>
    <row r="49" spans="1:9" ht="15.2" customHeight="1">
      <c r="A49" s="21"/>
      <c r="B49" s="432"/>
      <c r="C49" s="3"/>
      <c r="D49" s="498"/>
      <c r="E49" s="45"/>
      <c r="F49" s="42"/>
      <c r="G49" s="42"/>
      <c r="H49" s="419"/>
      <c r="I49" s="475"/>
    </row>
    <row r="50" spans="1:9" ht="15.2" customHeight="1">
      <c r="A50" s="21"/>
      <c r="B50" s="432"/>
      <c r="C50" s="3"/>
      <c r="D50" s="498"/>
      <c r="E50" s="45"/>
      <c r="F50" s="42"/>
      <c r="G50" s="42"/>
      <c r="H50" s="419"/>
      <c r="I50" s="475"/>
    </row>
    <row r="51" spans="1:9" ht="15.2" customHeight="1">
      <c r="A51" s="21"/>
      <c r="B51" s="497"/>
      <c r="C51" s="3"/>
      <c r="D51" s="499"/>
      <c r="E51" s="46"/>
      <c r="F51" s="43"/>
      <c r="G51" s="43"/>
      <c r="H51" s="420"/>
      <c r="I51" s="476"/>
    </row>
    <row r="52" spans="1:9" ht="15.2" customHeight="1">
      <c r="A52" s="21"/>
      <c r="B52" s="21"/>
      <c r="C52" s="4">
        <v>13</v>
      </c>
      <c r="D52" s="494" t="s">
        <v>104</v>
      </c>
      <c r="E52" s="45"/>
      <c r="F52" s="41">
        <v>1</v>
      </c>
      <c r="G52" s="42">
        <f>IF(F52=1,0,IF(F52=2,5, 10))</f>
        <v>0</v>
      </c>
      <c r="H52" s="473">
        <v>5</v>
      </c>
      <c r="I52" s="474"/>
    </row>
    <row r="53" spans="1:9" ht="19.5" customHeight="1">
      <c r="A53" s="21"/>
      <c r="B53" s="21"/>
      <c r="C53" s="3"/>
      <c r="D53" s="495"/>
      <c r="E53" s="45"/>
      <c r="F53" s="42"/>
      <c r="G53" s="42"/>
      <c r="H53" s="419"/>
      <c r="I53" s="475"/>
    </row>
    <row r="54" spans="1:9" ht="21.75" customHeight="1">
      <c r="A54" s="21"/>
      <c r="B54" s="21"/>
      <c r="C54" s="3"/>
      <c r="D54" s="495"/>
      <c r="E54" s="45"/>
      <c r="F54" s="42"/>
      <c r="G54" s="42"/>
      <c r="H54" s="419"/>
      <c r="I54" s="475"/>
    </row>
    <row r="55" spans="1:9" ht="12.75" customHeight="1">
      <c r="A55" s="21"/>
      <c r="B55" s="22"/>
      <c r="C55" s="5"/>
      <c r="D55" s="496"/>
      <c r="E55" s="46"/>
      <c r="F55" s="43"/>
      <c r="G55" s="43"/>
      <c r="H55" s="420"/>
      <c r="I55" s="476"/>
    </row>
    <row r="56" spans="1:9" ht="15.2" customHeight="1">
      <c r="A56" s="155" t="s">
        <v>105</v>
      </c>
      <c r="B56" s="84"/>
      <c r="C56" s="3">
        <v>14</v>
      </c>
      <c r="D56" s="494" t="s">
        <v>106</v>
      </c>
      <c r="E56" s="45"/>
      <c r="F56" s="41">
        <v>1</v>
      </c>
      <c r="G56" s="42">
        <f>IF(F56=1,0,10)</f>
        <v>0</v>
      </c>
      <c r="H56" s="473">
        <v>0</v>
      </c>
      <c r="I56" s="474"/>
    </row>
    <row r="57" spans="1:9" ht="15.2" customHeight="1">
      <c r="A57" s="21"/>
      <c r="B57" s="21"/>
      <c r="C57" s="3"/>
      <c r="D57" s="495"/>
      <c r="E57" s="45"/>
      <c r="F57" s="42"/>
      <c r="G57" s="42"/>
      <c r="H57" s="419"/>
      <c r="I57" s="475"/>
    </row>
    <row r="58" spans="1:9" ht="15.2" customHeight="1">
      <c r="A58" s="21"/>
      <c r="B58" s="22"/>
      <c r="C58" s="5"/>
      <c r="D58" s="496"/>
      <c r="E58" s="46"/>
      <c r="F58" s="43"/>
      <c r="G58" s="43"/>
      <c r="H58" s="420"/>
      <c r="I58" s="476"/>
    </row>
    <row r="59" spans="1:9" ht="15.2" customHeight="1">
      <c r="A59" s="21"/>
      <c r="B59" s="21"/>
      <c r="C59" s="3">
        <v>15</v>
      </c>
      <c r="D59" s="500" t="s">
        <v>116</v>
      </c>
      <c r="E59" s="45"/>
      <c r="F59" s="42">
        <v>1</v>
      </c>
      <c r="G59" s="42">
        <f>IF(F59=1,0,5)</f>
        <v>0</v>
      </c>
      <c r="H59" s="473">
        <v>5</v>
      </c>
      <c r="I59" s="474"/>
    </row>
    <row r="60" spans="1:9" ht="15.2" customHeight="1">
      <c r="A60" s="21"/>
      <c r="B60" s="21"/>
      <c r="C60" s="3"/>
      <c r="D60" s="501"/>
      <c r="E60" s="45"/>
      <c r="F60" s="42"/>
      <c r="G60" s="42"/>
      <c r="H60" s="419"/>
      <c r="I60" s="475"/>
    </row>
    <row r="61" spans="1:9" ht="15.2" customHeight="1">
      <c r="A61" s="21"/>
      <c r="B61" s="21"/>
      <c r="C61" s="3"/>
      <c r="D61" s="502"/>
      <c r="E61" s="45"/>
      <c r="F61" s="42"/>
      <c r="G61" s="43"/>
      <c r="H61" s="420"/>
      <c r="I61" s="476"/>
    </row>
    <row r="62" spans="1:9" ht="21" customHeight="1">
      <c r="A62" s="21"/>
      <c r="B62" s="482"/>
      <c r="C62" s="41">
        <v>16</v>
      </c>
      <c r="D62" s="424" t="s">
        <v>280</v>
      </c>
      <c r="E62" s="45"/>
      <c r="F62" s="41">
        <v>1</v>
      </c>
      <c r="G62" s="42">
        <f>IF(F62=1,0,IF(F62=2,10, IF(F62=3,15,20)))</f>
        <v>0</v>
      </c>
      <c r="H62" s="473">
        <v>15</v>
      </c>
      <c r="I62" s="474"/>
    </row>
    <row r="63" spans="1:9" ht="15.2" customHeight="1">
      <c r="A63" s="21"/>
      <c r="B63" s="433"/>
      <c r="C63" s="42"/>
      <c r="D63" s="422"/>
      <c r="E63" s="45"/>
      <c r="F63" s="42"/>
      <c r="G63" s="42"/>
      <c r="H63" s="419"/>
      <c r="I63" s="475"/>
    </row>
    <row r="64" spans="1:9" ht="18.95" customHeight="1">
      <c r="A64" s="21"/>
      <c r="B64" s="433"/>
      <c r="C64" s="42"/>
      <c r="D64" s="422"/>
      <c r="E64" s="45"/>
      <c r="F64" s="42"/>
      <c r="G64" s="42"/>
      <c r="H64" s="419"/>
      <c r="I64" s="475"/>
    </row>
    <row r="65" spans="1:9" ht="18.95" customHeight="1">
      <c r="A65" s="21"/>
      <c r="B65" s="483"/>
      <c r="C65" s="43"/>
      <c r="D65" s="423"/>
      <c r="E65" s="46"/>
      <c r="F65" s="43"/>
      <c r="G65" s="43"/>
      <c r="H65" s="420"/>
      <c r="I65" s="476"/>
    </row>
    <row r="66" spans="1:9" ht="15.2" customHeight="1">
      <c r="A66" s="21"/>
      <c r="B66" s="21"/>
      <c r="C66" s="3">
        <v>17</v>
      </c>
      <c r="D66" s="424" t="s">
        <v>107</v>
      </c>
      <c r="E66" s="45"/>
      <c r="F66" s="41">
        <v>1</v>
      </c>
      <c r="G66" s="42">
        <f>IF(F66=1,0,IF(F66=2,5, 10))</f>
        <v>0</v>
      </c>
      <c r="H66" s="473">
        <v>10</v>
      </c>
      <c r="I66" s="474"/>
    </row>
    <row r="67" spans="1:9" ht="15.2" customHeight="1">
      <c r="A67" s="21"/>
      <c r="B67" s="21"/>
      <c r="C67" s="3"/>
      <c r="D67" s="422"/>
      <c r="E67" s="45"/>
      <c r="F67" s="42"/>
      <c r="G67" s="42"/>
      <c r="H67" s="419"/>
      <c r="I67" s="475"/>
    </row>
    <row r="68" spans="1:9" ht="15.2" customHeight="1">
      <c r="A68" s="21"/>
      <c r="B68" s="21"/>
      <c r="C68" s="3"/>
      <c r="D68" s="422"/>
      <c r="E68" s="45"/>
      <c r="F68" s="42"/>
      <c r="G68" s="42"/>
      <c r="H68" s="419"/>
      <c r="I68" s="475"/>
    </row>
    <row r="69" spans="1:9" ht="15.2" customHeight="1">
      <c r="A69" s="22"/>
      <c r="B69" s="22"/>
      <c r="C69" s="5"/>
      <c r="D69" s="423"/>
      <c r="E69" s="46"/>
      <c r="F69" s="43"/>
      <c r="G69" s="43"/>
      <c r="H69" s="420"/>
      <c r="I69" s="476"/>
    </row>
    <row r="70" spans="1:9" ht="15.2" customHeight="1">
      <c r="A70" s="447" t="s">
        <v>108</v>
      </c>
      <c r="B70" s="29"/>
      <c r="C70" s="4">
        <v>18</v>
      </c>
      <c r="D70" s="424" t="s">
        <v>109</v>
      </c>
      <c r="E70" s="45"/>
      <c r="F70" s="42">
        <v>1</v>
      </c>
      <c r="G70" s="42">
        <f>IF(F70=1,0,IF(F70=2,5, 10))</f>
        <v>0</v>
      </c>
      <c r="H70" s="473">
        <v>5</v>
      </c>
      <c r="I70" s="474"/>
    </row>
    <row r="71" spans="1:9" ht="15.2" customHeight="1">
      <c r="A71" s="429"/>
      <c r="B71" s="29"/>
      <c r="C71" s="3"/>
      <c r="D71" s="422"/>
      <c r="E71" s="45"/>
      <c r="F71" s="42"/>
      <c r="G71" s="42"/>
      <c r="H71" s="419"/>
      <c r="I71" s="475"/>
    </row>
    <row r="72" spans="1:9" ht="15.2" customHeight="1">
      <c r="A72" s="429"/>
      <c r="B72" s="29"/>
      <c r="C72" s="3"/>
      <c r="D72" s="422"/>
      <c r="E72" s="45"/>
      <c r="F72" s="42"/>
      <c r="G72" s="42"/>
      <c r="H72" s="419"/>
      <c r="I72" s="475"/>
    </row>
    <row r="73" spans="1:9" ht="15.2" customHeight="1">
      <c r="A73" s="21"/>
      <c r="B73" s="29"/>
      <c r="C73" s="5"/>
      <c r="D73" s="423"/>
      <c r="E73" s="46"/>
      <c r="F73" s="42"/>
      <c r="G73" s="43"/>
      <c r="H73" s="420"/>
      <c r="I73" s="476"/>
    </row>
    <row r="74" spans="1:9" s="44" customFormat="1">
      <c r="A74" s="484" t="s">
        <v>237</v>
      </c>
      <c r="B74" s="144"/>
      <c r="C74" s="41">
        <v>19</v>
      </c>
      <c r="D74" s="424" t="s">
        <v>238</v>
      </c>
      <c r="E74" s="45"/>
      <c r="F74" s="41">
        <v>1</v>
      </c>
      <c r="G74" s="42">
        <f>IF(F74=1,0,IF(F74=2,3,5))</f>
        <v>0</v>
      </c>
      <c r="H74" s="473">
        <v>3</v>
      </c>
      <c r="I74" s="474"/>
    </row>
    <row r="75" spans="1:9" s="44" customFormat="1">
      <c r="A75" s="485"/>
      <c r="B75" s="145"/>
      <c r="C75" s="42"/>
      <c r="D75" s="422"/>
      <c r="E75" s="45"/>
      <c r="F75" s="42"/>
      <c r="G75" s="42"/>
      <c r="H75" s="419"/>
      <c r="I75" s="475"/>
    </row>
    <row r="76" spans="1:9" s="44" customFormat="1" ht="18.95" customHeight="1">
      <c r="A76" s="485"/>
      <c r="B76" s="145"/>
      <c r="C76" s="42"/>
      <c r="D76" s="422"/>
      <c r="E76" s="45"/>
      <c r="F76" s="42"/>
      <c r="G76" s="42"/>
      <c r="H76" s="419"/>
      <c r="I76" s="475"/>
    </row>
    <row r="77" spans="1:9" s="44" customFormat="1">
      <c r="A77" s="486"/>
      <c r="B77" s="146"/>
      <c r="C77" s="43"/>
      <c r="D77" s="423"/>
      <c r="E77" s="46"/>
      <c r="F77" s="43"/>
      <c r="G77" s="43"/>
      <c r="H77" s="420"/>
      <c r="I77" s="476"/>
    </row>
    <row r="78" spans="1:9" s="44" customFormat="1">
      <c r="A78" s="147"/>
      <c r="B78" s="147"/>
      <c r="C78" s="41">
        <v>20</v>
      </c>
      <c r="D78" s="424" t="s">
        <v>239</v>
      </c>
      <c r="E78" s="45"/>
      <c r="F78" s="42">
        <v>1</v>
      </c>
      <c r="G78" s="42">
        <f>IF(F78=1,0,IF(F78=2,3,10))</f>
        <v>0</v>
      </c>
      <c r="H78" s="473">
        <v>10</v>
      </c>
      <c r="I78" s="474"/>
    </row>
    <row r="79" spans="1:9" s="44" customFormat="1" ht="22.7" customHeight="1">
      <c r="A79" s="147"/>
      <c r="B79" s="147"/>
      <c r="C79" s="42"/>
      <c r="D79" s="422"/>
      <c r="E79" s="45"/>
      <c r="F79" s="42"/>
      <c r="G79" s="42"/>
      <c r="H79" s="419"/>
      <c r="I79" s="475"/>
    </row>
    <row r="80" spans="1:9" s="44" customFormat="1" ht="22.7" customHeight="1">
      <c r="A80" s="147"/>
      <c r="B80" s="147"/>
      <c r="C80" s="42"/>
      <c r="D80" s="422"/>
      <c r="E80" s="45"/>
      <c r="F80" s="42"/>
      <c r="G80" s="42"/>
      <c r="H80" s="419"/>
      <c r="I80" s="475"/>
    </row>
    <row r="81" spans="1:9" s="44" customFormat="1" ht="9.9499999999999993" customHeight="1">
      <c r="A81" s="147"/>
      <c r="B81" s="147"/>
      <c r="C81" s="43"/>
      <c r="D81" s="423"/>
      <c r="E81" s="46"/>
      <c r="F81" s="42"/>
      <c r="G81" s="43"/>
      <c r="H81" s="420"/>
      <c r="I81" s="476"/>
    </row>
    <row r="82" spans="1:9" ht="26.25" customHeight="1">
      <c r="A82" s="148" t="s">
        <v>110</v>
      </c>
      <c r="B82" s="148" t="s">
        <v>110</v>
      </c>
      <c r="C82" s="4">
        <v>21</v>
      </c>
      <c r="D82" s="424" t="s">
        <v>111</v>
      </c>
      <c r="E82" s="45"/>
      <c r="F82" s="42">
        <v>2</v>
      </c>
      <c r="G82" s="42">
        <f>IF(F82=1,10,0)</f>
        <v>0</v>
      </c>
      <c r="H82" s="473">
        <v>0</v>
      </c>
      <c r="I82" s="474"/>
    </row>
    <row r="83" spans="1:9" ht="15.2" customHeight="1">
      <c r="A83" s="21"/>
      <c r="B83" s="29"/>
      <c r="C83" s="3"/>
      <c r="D83" s="422"/>
      <c r="E83" s="45"/>
      <c r="F83" s="42"/>
      <c r="G83" s="42"/>
      <c r="H83" s="419"/>
      <c r="I83" s="475"/>
    </row>
    <row r="84" spans="1:9" ht="12.75" customHeight="1">
      <c r="A84" s="21"/>
      <c r="B84" s="29"/>
      <c r="C84" s="3"/>
      <c r="D84" s="422"/>
      <c r="E84" s="45"/>
      <c r="F84" s="42"/>
      <c r="G84" s="42"/>
      <c r="H84" s="419"/>
      <c r="I84" s="475"/>
    </row>
    <row r="85" spans="1:9" ht="9" customHeight="1">
      <c r="A85" s="21"/>
      <c r="B85" s="29"/>
      <c r="C85" s="5"/>
      <c r="D85" s="423"/>
      <c r="E85" s="45"/>
      <c r="F85" s="42"/>
      <c r="G85" s="43"/>
      <c r="H85" s="420"/>
      <c r="I85" s="476"/>
    </row>
    <row r="86" spans="1:9" ht="15.2" customHeight="1">
      <c r="A86" s="21"/>
      <c r="B86" s="29"/>
      <c r="C86" s="4">
        <v>22</v>
      </c>
      <c r="D86" s="424" t="s">
        <v>112</v>
      </c>
      <c r="E86" s="92"/>
      <c r="F86" s="42">
        <v>2</v>
      </c>
      <c r="G86" s="42">
        <f>IF(F86=1,10,0)</f>
        <v>0</v>
      </c>
      <c r="H86" s="473">
        <v>0</v>
      </c>
      <c r="I86" s="474"/>
    </row>
    <row r="87" spans="1:9" ht="15.2" customHeight="1">
      <c r="A87" s="21"/>
      <c r="B87" s="29"/>
      <c r="C87" s="3"/>
      <c r="D87" s="422"/>
      <c r="E87" s="45"/>
      <c r="F87" s="42"/>
      <c r="G87" s="42"/>
      <c r="H87" s="419"/>
      <c r="I87" s="475"/>
    </row>
    <row r="88" spans="1:9" ht="15.2" customHeight="1">
      <c r="A88" s="21"/>
      <c r="B88" s="29"/>
      <c r="C88" s="3"/>
      <c r="D88" s="422"/>
      <c r="E88" s="45"/>
      <c r="F88" s="42"/>
      <c r="G88" s="42"/>
      <c r="H88" s="419"/>
      <c r="I88" s="475"/>
    </row>
    <row r="89" spans="1:9" ht="35.25" customHeight="1">
      <c r="A89" s="22"/>
      <c r="B89" s="53"/>
      <c r="C89" s="5"/>
      <c r="D89" s="423"/>
      <c r="E89" s="46"/>
      <c r="F89" s="42"/>
      <c r="G89" s="43"/>
      <c r="H89" s="420"/>
      <c r="I89" s="476"/>
    </row>
    <row r="90" spans="1:9" ht="15.75">
      <c r="D90" s="149"/>
      <c r="E90" s="152" t="s">
        <v>240</v>
      </c>
      <c r="G90" s="171">
        <f>SUM(G4:G89)</f>
        <v>0</v>
      </c>
      <c r="H90" s="171">
        <f>SUM(H4:H89)</f>
        <v>112</v>
      </c>
    </row>
    <row r="91" spans="1:9">
      <c r="D91" s="12"/>
      <c r="E91" s="12" t="s">
        <v>241</v>
      </c>
      <c r="G91" s="1">
        <v>205</v>
      </c>
      <c r="I91"/>
    </row>
  </sheetData>
  <mergeCells count="74">
    <mergeCell ref="I4:I7"/>
    <mergeCell ref="D32:D34"/>
    <mergeCell ref="D24:D27"/>
    <mergeCell ref="D28:D31"/>
    <mergeCell ref="I8:I11"/>
    <mergeCell ref="H4:H7"/>
    <mergeCell ref="H8:H11"/>
    <mergeCell ref="H12:H15"/>
    <mergeCell ref="H16:H19"/>
    <mergeCell ref="H20:H23"/>
    <mergeCell ref="D86:D89"/>
    <mergeCell ref="D52:D55"/>
    <mergeCell ref="D56:D58"/>
    <mergeCell ref="D70:D73"/>
    <mergeCell ref="D66:D69"/>
    <mergeCell ref="D62:D65"/>
    <mergeCell ref="D82:D85"/>
    <mergeCell ref="D59:D61"/>
    <mergeCell ref="B4:B7"/>
    <mergeCell ref="A2:D2"/>
    <mergeCell ref="A70:A72"/>
    <mergeCell ref="D4:D7"/>
    <mergeCell ref="D16:D19"/>
    <mergeCell ref="D44:D47"/>
    <mergeCell ref="D40:D43"/>
    <mergeCell ref="B62:B65"/>
    <mergeCell ref="B48:B51"/>
    <mergeCell ref="D48:D51"/>
    <mergeCell ref="B20:B23"/>
    <mergeCell ref="D8:D11"/>
    <mergeCell ref="D20:D23"/>
    <mergeCell ref="D12:D15"/>
    <mergeCell ref="B36:B39"/>
    <mergeCell ref="D36:D39"/>
    <mergeCell ref="I86:I89"/>
    <mergeCell ref="I12:I15"/>
    <mergeCell ref="I24:I27"/>
    <mergeCell ref="I40:I43"/>
    <mergeCell ref="I16:I19"/>
    <mergeCell ref="I20:I23"/>
    <mergeCell ref="I28:I31"/>
    <mergeCell ref="I32:I35"/>
    <mergeCell ref="I36:I39"/>
    <mergeCell ref="I44:I47"/>
    <mergeCell ref="I48:I51"/>
    <mergeCell ref="I52:I55"/>
    <mergeCell ref="I70:I73"/>
    <mergeCell ref="I56:I58"/>
    <mergeCell ref="I59:I61"/>
    <mergeCell ref="I62:I65"/>
    <mergeCell ref="H44:H47"/>
    <mergeCell ref="A74:A77"/>
    <mergeCell ref="D74:D77"/>
    <mergeCell ref="D78:D81"/>
    <mergeCell ref="I82:I85"/>
    <mergeCell ref="H74:H77"/>
    <mergeCell ref="H78:H81"/>
    <mergeCell ref="H82:H85"/>
    <mergeCell ref="I74:I77"/>
    <mergeCell ref="I78:I81"/>
    <mergeCell ref="I66:I69"/>
    <mergeCell ref="H52:H55"/>
    <mergeCell ref="H56:H58"/>
    <mergeCell ref="H24:H27"/>
    <mergeCell ref="H28:H31"/>
    <mergeCell ref="H32:H35"/>
    <mergeCell ref="H36:H39"/>
    <mergeCell ref="H40:H43"/>
    <mergeCell ref="H48:H51"/>
    <mergeCell ref="H86:H89"/>
    <mergeCell ref="H59:H61"/>
    <mergeCell ref="H62:H65"/>
    <mergeCell ref="H66:H69"/>
    <mergeCell ref="H70:H73"/>
  </mergeCells>
  <phoneticPr fontId="0" type="noConversion"/>
  <pageMargins left="0.25" right="0" top="0.25" bottom="0.25" header="0.5" footer="0.5"/>
  <pageSetup scale="89" fitToHeight="0" orientation="landscape" verticalDpi="200" r:id="rId1"/>
  <headerFooter alignWithMargins="0">
    <oddFooter>&amp;CPSA Version 9</oddFooter>
  </headerFooter>
  <rowBreaks count="2" manualBreakCount="2">
    <brk id="35" max="7" man="1"/>
    <brk id="69" max="7" man="1"/>
  </rowBreaks>
  <colBreaks count="1" manualBreakCount="1">
    <brk id="9" max="1048575" man="1"/>
  </colBreaks>
  <drawing r:id="rId2"/>
  <legacyDrawing r:id="rId3"/>
</worksheet>
</file>

<file path=xl/worksheets/sheet8.xml><?xml version="1.0" encoding="utf-8"?>
<worksheet xmlns="http://schemas.openxmlformats.org/spreadsheetml/2006/main" xmlns:r="http://schemas.openxmlformats.org/officeDocument/2006/relationships">
  <sheetPr codeName="Sheet8">
    <pageSetUpPr fitToPage="1"/>
  </sheetPr>
  <dimension ref="A1:L132"/>
  <sheetViews>
    <sheetView showGridLines="0" zoomScaleNormal="64" zoomScaleSheetLayoutView="75" workbookViewId="0">
      <pane ySplit="3" topLeftCell="A4" activePane="bottomLeft" state="frozen"/>
      <selection activeCell="A23" sqref="A22:C23"/>
      <selection pane="bottomLeft" activeCell="D10" sqref="D10:D11"/>
    </sheetView>
  </sheetViews>
  <sheetFormatPr defaultRowHeight="12.75"/>
  <cols>
    <col min="1" max="1" width="11" style="20" customWidth="1"/>
    <col min="2" max="2" width="13.42578125" style="20" customWidth="1"/>
    <col min="3" max="3" width="5" style="1" customWidth="1"/>
    <col min="4" max="4" width="25.28515625" style="15" customWidth="1"/>
    <col min="5" max="5" width="65.28515625" style="15" customWidth="1"/>
    <col min="6" max="6" width="11.42578125" style="68" hidden="1" customWidth="1"/>
    <col min="7" max="7" width="9.42578125" style="249" customWidth="1"/>
    <col min="8" max="8" width="10" style="236" customWidth="1"/>
    <col min="9" max="9" width="24.85546875" style="32" customWidth="1"/>
  </cols>
  <sheetData>
    <row r="1" spans="1:12" ht="25.5" customHeight="1">
      <c r="A1" s="17"/>
      <c r="B1" s="17"/>
      <c r="C1" s="13" t="s">
        <v>11</v>
      </c>
      <c r="D1" s="13"/>
      <c r="E1" s="13"/>
      <c r="F1" s="76"/>
      <c r="G1" s="235"/>
      <c r="I1" s="174"/>
    </row>
    <row r="2" spans="1:12" ht="23.25" customHeight="1">
      <c r="A2" s="426" t="s">
        <v>35</v>
      </c>
      <c r="B2" s="254"/>
      <c r="C2" s="254"/>
      <c r="D2" s="254"/>
      <c r="E2" s="30"/>
      <c r="F2" s="77"/>
      <c r="G2" s="237"/>
      <c r="H2" s="238"/>
      <c r="I2" s="31"/>
    </row>
    <row r="3" spans="1:12" s="24" customFormat="1" ht="31.5" customHeight="1">
      <c r="A3" s="25" t="s">
        <v>18</v>
      </c>
      <c r="B3" s="26" t="s">
        <v>19</v>
      </c>
      <c r="C3" s="27" t="s">
        <v>9</v>
      </c>
      <c r="D3" s="26" t="s">
        <v>7</v>
      </c>
      <c r="E3" s="73" t="s">
        <v>13</v>
      </c>
      <c r="F3" s="78" t="s">
        <v>12</v>
      </c>
      <c r="G3" s="239" t="s">
        <v>299</v>
      </c>
      <c r="H3" s="240" t="s">
        <v>300</v>
      </c>
      <c r="I3" s="26" t="s">
        <v>10</v>
      </c>
    </row>
    <row r="4" spans="1:12" ht="15.2" customHeight="1">
      <c r="A4" s="512" t="s">
        <v>329</v>
      </c>
      <c r="B4" s="428" t="s">
        <v>46</v>
      </c>
      <c r="C4" s="33">
        <v>1</v>
      </c>
      <c r="D4" s="506" t="s">
        <v>33</v>
      </c>
      <c r="E4" s="95"/>
      <c r="F4" s="60">
        <v>2</v>
      </c>
      <c r="G4" s="241">
        <f>IF(F4=1,5,0)</f>
        <v>0</v>
      </c>
      <c r="H4" s="503">
        <v>5</v>
      </c>
      <c r="I4" s="509"/>
    </row>
    <row r="5" spans="1:12" ht="15.2" customHeight="1">
      <c r="A5" s="429"/>
      <c r="B5" s="429"/>
      <c r="C5" s="34"/>
      <c r="D5" s="507"/>
      <c r="E5" s="96"/>
      <c r="F5" s="60"/>
      <c r="G5" s="241"/>
      <c r="H5" s="504"/>
      <c r="I5" s="510"/>
    </row>
    <row r="6" spans="1:12" ht="12.75" customHeight="1">
      <c r="A6" s="16"/>
      <c r="B6" s="429"/>
      <c r="C6" s="35"/>
      <c r="D6" s="508"/>
      <c r="E6" s="97"/>
      <c r="F6" s="60"/>
      <c r="G6" s="242"/>
      <c r="H6" s="505"/>
      <c r="I6" s="511"/>
    </row>
    <row r="7" spans="1:12" ht="92.25" customHeight="1">
      <c r="A7" s="16"/>
      <c r="B7" s="16"/>
      <c r="C7" s="36">
        <v>2</v>
      </c>
      <c r="D7" s="179" t="s">
        <v>265</v>
      </c>
      <c r="E7" s="98"/>
      <c r="F7" s="60">
        <v>1</v>
      </c>
      <c r="G7" s="243">
        <f>IF(F7=1,0,IF(F7=2,1,IF(F7=3,5,7)))</f>
        <v>0</v>
      </c>
      <c r="H7" s="173">
        <v>5</v>
      </c>
      <c r="I7" s="162"/>
    </row>
    <row r="8" spans="1:12" ht="56.25" customHeight="1">
      <c r="A8" s="16"/>
      <c r="B8" s="16"/>
      <c r="C8" s="33">
        <v>3</v>
      </c>
      <c r="D8" s="178" t="s">
        <v>60</v>
      </c>
      <c r="E8" s="95"/>
      <c r="F8" s="60">
        <v>1</v>
      </c>
      <c r="G8" s="243">
        <f>IF(F8=1,0,IF(F8=2,1,5))</f>
        <v>0</v>
      </c>
      <c r="H8" s="172">
        <v>1</v>
      </c>
      <c r="I8" s="163"/>
    </row>
    <row r="9" spans="1:12" ht="94.7" customHeight="1">
      <c r="A9" s="21"/>
      <c r="B9" s="21"/>
      <c r="C9" s="49">
        <v>4</v>
      </c>
      <c r="D9" s="179" t="s">
        <v>49</v>
      </c>
      <c r="E9" s="98"/>
      <c r="F9" s="60">
        <v>1</v>
      </c>
      <c r="G9" s="241">
        <f>IF(F9=1,1,IF(F9=2,3,IF(F9=3,7,10)))</f>
        <v>1</v>
      </c>
      <c r="H9" s="173">
        <v>3</v>
      </c>
      <c r="I9" s="162"/>
    </row>
    <row r="10" spans="1:12" ht="31.9" customHeight="1">
      <c r="A10" s="428" t="s">
        <v>1</v>
      </c>
      <c r="B10" s="428" t="s">
        <v>61</v>
      </c>
      <c r="C10" s="33">
        <v>5</v>
      </c>
      <c r="D10" s="506" t="s">
        <v>266</v>
      </c>
      <c r="E10" s="185"/>
      <c r="F10" s="60">
        <v>4</v>
      </c>
      <c r="G10" s="244">
        <f>IF(F10=1,0,IF(F10=2,3,5))</f>
        <v>5</v>
      </c>
      <c r="H10" s="503">
        <v>3</v>
      </c>
      <c r="I10" s="509"/>
    </row>
    <row r="11" spans="1:12" ht="53.65" customHeight="1">
      <c r="A11" s="429"/>
      <c r="B11" s="429"/>
      <c r="C11" s="35"/>
      <c r="D11" s="515"/>
      <c r="E11" s="186"/>
      <c r="F11" s="60"/>
      <c r="G11" s="241"/>
      <c r="H11" s="505"/>
      <c r="I11" s="511"/>
    </row>
    <row r="12" spans="1:12" ht="72" customHeight="1">
      <c r="A12" s="21"/>
      <c r="B12" s="21"/>
      <c r="C12" s="51">
        <v>6</v>
      </c>
      <c r="D12" s="178" t="s">
        <v>62</v>
      </c>
      <c r="E12" s="75"/>
      <c r="F12" s="60">
        <v>1</v>
      </c>
      <c r="G12" s="244">
        <f>IF(F12=2,0,IF(F12=3,5,10))</f>
        <v>10</v>
      </c>
      <c r="H12" s="172">
        <v>5</v>
      </c>
      <c r="I12" s="163"/>
    </row>
    <row r="13" spans="1:12" ht="23.25" customHeight="1">
      <c r="A13" s="21"/>
      <c r="B13" s="21"/>
      <c r="C13" s="33">
        <v>7</v>
      </c>
      <c r="D13" s="506" t="s">
        <v>63</v>
      </c>
      <c r="E13" s="74"/>
      <c r="F13" s="60">
        <v>1</v>
      </c>
      <c r="G13" s="244">
        <f>IF(F13=1,0,IF(F13=2,5,10))</f>
        <v>0</v>
      </c>
      <c r="H13" s="503">
        <v>5</v>
      </c>
      <c r="I13" s="509"/>
      <c r="J13" s="44"/>
      <c r="K13" s="44"/>
      <c r="L13" s="44"/>
    </row>
    <row r="14" spans="1:12" ht="23.25" customHeight="1">
      <c r="A14" s="21"/>
      <c r="B14" s="21"/>
      <c r="C14" s="34"/>
      <c r="D14" s="507"/>
      <c r="E14" s="74"/>
      <c r="F14" s="60"/>
      <c r="G14" s="241"/>
      <c r="H14" s="504"/>
      <c r="I14" s="510"/>
      <c r="J14" s="44"/>
      <c r="K14" s="44"/>
      <c r="L14" s="44"/>
    </row>
    <row r="15" spans="1:12" ht="23.25" customHeight="1">
      <c r="A15" s="21"/>
      <c r="B15" s="21"/>
      <c r="C15" s="35"/>
      <c r="D15" s="508"/>
      <c r="E15" s="75"/>
      <c r="F15" s="60">
        <v>3</v>
      </c>
      <c r="G15" s="242"/>
      <c r="H15" s="505"/>
      <c r="I15" s="511"/>
      <c r="J15" s="44"/>
      <c r="K15" s="44"/>
      <c r="L15" s="44"/>
    </row>
    <row r="16" spans="1:12" ht="25.5" customHeight="1">
      <c r="A16" s="21"/>
      <c r="B16" s="21"/>
      <c r="C16" s="52">
        <v>8</v>
      </c>
      <c r="D16" s="506" t="s">
        <v>64</v>
      </c>
      <c r="E16" s="74"/>
      <c r="F16" s="60">
        <v>1</v>
      </c>
      <c r="G16" s="244">
        <f>IF(F16=1,1,IF(F16=2,5,10))</f>
        <v>1</v>
      </c>
      <c r="H16" s="503">
        <v>5</v>
      </c>
      <c r="I16" s="509"/>
      <c r="J16" s="44"/>
      <c r="K16" s="44"/>
      <c r="L16" s="44"/>
    </row>
    <row r="17" spans="1:9" ht="21.75" customHeight="1">
      <c r="A17" s="21"/>
      <c r="B17" s="21"/>
      <c r="C17" s="51"/>
      <c r="D17" s="507"/>
      <c r="E17" s="74"/>
      <c r="F17" s="60"/>
      <c r="G17" s="241"/>
      <c r="H17" s="504"/>
      <c r="I17" s="510"/>
    </row>
    <row r="18" spans="1:9" ht="15.2" customHeight="1">
      <c r="A18" s="21"/>
      <c r="B18" s="21"/>
      <c r="C18" s="51"/>
      <c r="D18" s="507"/>
      <c r="E18" s="74"/>
      <c r="F18" s="60"/>
      <c r="G18" s="241"/>
      <c r="H18" s="504"/>
      <c r="I18" s="510"/>
    </row>
    <row r="19" spans="1:9" ht="15.2" customHeight="1">
      <c r="A19" s="21"/>
      <c r="B19" s="21"/>
      <c r="C19" s="51"/>
      <c r="D19" s="508"/>
      <c r="E19" s="75"/>
      <c r="F19" s="60">
        <v>3</v>
      </c>
      <c r="G19" s="242"/>
      <c r="H19" s="505"/>
      <c r="I19" s="511"/>
    </row>
    <row r="20" spans="1:9" ht="30" customHeight="1">
      <c r="A20" s="21"/>
      <c r="B20" s="21"/>
      <c r="C20" s="33">
        <v>9</v>
      </c>
      <c r="D20" s="506" t="s">
        <v>34</v>
      </c>
      <c r="E20" s="74"/>
      <c r="F20" s="60">
        <v>1</v>
      </c>
      <c r="G20" s="241">
        <f>IF(F20=1,1,IF(F20=2,4,IF(F20=3,7,10)))</f>
        <v>1</v>
      </c>
      <c r="H20" s="503">
        <v>4</v>
      </c>
      <c r="I20" s="509"/>
    </row>
    <row r="21" spans="1:9" ht="15.2" customHeight="1">
      <c r="A21" s="21"/>
      <c r="B21" s="21"/>
      <c r="C21" s="34"/>
      <c r="D21" s="507"/>
      <c r="E21" s="74"/>
      <c r="F21" s="60"/>
      <c r="G21" s="241"/>
      <c r="H21" s="504"/>
      <c r="I21" s="510"/>
    </row>
    <row r="22" spans="1:9" ht="15.2" customHeight="1">
      <c r="A22" s="21"/>
      <c r="B22" s="21"/>
      <c r="C22" s="34"/>
      <c r="D22" s="507"/>
      <c r="E22" s="74"/>
      <c r="F22" s="60"/>
      <c r="G22" s="241"/>
      <c r="H22" s="504"/>
      <c r="I22" s="510"/>
    </row>
    <row r="23" spans="1:9" ht="15.2" customHeight="1">
      <c r="A23" s="21"/>
      <c r="B23" s="21"/>
      <c r="C23" s="35"/>
      <c r="D23" s="508"/>
      <c r="E23" s="75"/>
      <c r="F23" s="60">
        <v>2</v>
      </c>
      <c r="G23" s="242"/>
      <c r="H23" s="505"/>
      <c r="I23" s="511"/>
    </row>
    <row r="24" spans="1:9" ht="28.5" customHeight="1">
      <c r="A24" s="21" t="s">
        <v>36</v>
      </c>
      <c r="B24" s="447" t="s">
        <v>6</v>
      </c>
      <c r="C24" s="51">
        <v>10</v>
      </c>
      <c r="D24" s="514" t="s">
        <v>65</v>
      </c>
      <c r="E24" s="74"/>
      <c r="F24" s="60">
        <v>4</v>
      </c>
      <c r="G24" s="241">
        <f>IF(F24=1,3,IF(F24=2,8,IF(F24=3,10,1)))</f>
        <v>1</v>
      </c>
      <c r="H24" s="503">
        <v>8</v>
      </c>
      <c r="I24" s="509"/>
    </row>
    <row r="25" spans="1:9" ht="26.25" customHeight="1">
      <c r="A25" s="155"/>
      <c r="B25" s="513"/>
      <c r="C25" s="51"/>
      <c r="D25" s="516"/>
      <c r="E25" s="74"/>
      <c r="F25" s="60"/>
      <c r="G25" s="241"/>
      <c r="H25" s="504"/>
      <c r="I25" s="510"/>
    </row>
    <row r="26" spans="1:9" ht="37.5" customHeight="1">
      <c r="A26" s="21"/>
      <c r="B26" s="513"/>
      <c r="C26" s="50"/>
      <c r="D26" s="180"/>
      <c r="E26" s="75"/>
      <c r="F26" s="60">
        <v>2</v>
      </c>
      <c r="G26" s="242"/>
      <c r="H26" s="505"/>
      <c r="I26" s="511"/>
    </row>
    <row r="27" spans="1:9" ht="15.2" customHeight="1">
      <c r="A27" s="21"/>
      <c r="B27" s="513"/>
      <c r="C27" s="52">
        <v>11</v>
      </c>
      <c r="D27" s="514" t="s">
        <v>330</v>
      </c>
      <c r="E27" s="74"/>
      <c r="F27" s="60">
        <v>1</v>
      </c>
      <c r="G27" s="244">
        <f>IF(F27=1,0,IF(F27=2,5,IF(F27=3,10)))</f>
        <v>0</v>
      </c>
      <c r="H27" s="503">
        <v>10</v>
      </c>
      <c r="I27" s="163"/>
    </row>
    <row r="28" spans="1:9" ht="26.25" customHeight="1">
      <c r="A28" s="21"/>
      <c r="B28" s="21"/>
      <c r="C28" s="51"/>
      <c r="D28" s="507"/>
      <c r="E28" s="74"/>
      <c r="F28" s="60"/>
      <c r="G28" s="241"/>
      <c r="H28" s="504"/>
      <c r="I28" s="233"/>
    </row>
    <row r="29" spans="1:9" ht="25.5" customHeight="1">
      <c r="A29" s="21"/>
      <c r="B29" s="28"/>
      <c r="C29" s="51"/>
      <c r="D29" s="507"/>
      <c r="E29" s="74"/>
      <c r="F29" s="60">
        <v>2</v>
      </c>
      <c r="G29" s="241"/>
      <c r="H29" s="504"/>
      <c r="I29" s="233"/>
    </row>
    <row r="30" spans="1:9" ht="15.2" customHeight="1">
      <c r="A30" s="21"/>
      <c r="B30" s="29"/>
      <c r="C30" s="50"/>
      <c r="D30" s="508"/>
      <c r="E30" s="75"/>
      <c r="F30" s="60"/>
      <c r="G30" s="242"/>
      <c r="H30" s="505"/>
      <c r="I30" s="234"/>
    </row>
    <row r="31" spans="1:9" ht="15.2" customHeight="1">
      <c r="A31" s="21"/>
      <c r="B31" s="29"/>
      <c r="C31" s="52">
        <v>12</v>
      </c>
      <c r="D31" s="514" t="s">
        <v>331</v>
      </c>
      <c r="E31" s="185"/>
      <c r="F31" s="60">
        <v>4</v>
      </c>
      <c r="G31" s="244">
        <f>IF(F31=4,0,IF(F31=5,5,10))</f>
        <v>0</v>
      </c>
      <c r="H31" s="503">
        <v>10</v>
      </c>
      <c r="I31" s="509"/>
    </row>
    <row r="32" spans="1:9" ht="26.25" customHeight="1">
      <c r="A32" s="21"/>
      <c r="B32" s="21"/>
      <c r="C32" s="51"/>
      <c r="D32" s="507"/>
      <c r="E32" s="253"/>
      <c r="F32" s="60"/>
      <c r="G32" s="241"/>
      <c r="H32" s="504"/>
      <c r="I32" s="510"/>
    </row>
    <row r="33" spans="1:9" ht="25.5" customHeight="1">
      <c r="A33" s="21"/>
      <c r="B33" s="28"/>
      <c r="C33" s="51"/>
      <c r="D33" s="507"/>
      <c r="E33" s="253"/>
      <c r="F33" s="60">
        <v>2</v>
      </c>
      <c r="G33" s="241"/>
      <c r="H33" s="504"/>
      <c r="I33" s="510"/>
    </row>
    <row r="34" spans="1:9" ht="33" customHeight="1">
      <c r="A34" s="21"/>
      <c r="B34" s="29"/>
      <c r="C34" s="50"/>
      <c r="D34" s="508"/>
      <c r="E34" s="186"/>
      <c r="F34" s="60"/>
      <c r="G34" s="242"/>
      <c r="H34" s="505"/>
      <c r="I34" s="511"/>
    </row>
    <row r="35" spans="1:9" ht="15.2" customHeight="1">
      <c r="A35" s="21"/>
      <c r="B35" s="54" t="s">
        <v>47</v>
      </c>
      <c r="C35" s="52">
        <v>13</v>
      </c>
      <c r="D35" s="506" t="s">
        <v>267</v>
      </c>
      <c r="E35" s="74"/>
      <c r="F35" s="60">
        <v>1</v>
      </c>
      <c r="G35" s="241">
        <f>IF(F35=1,1,IF(F35=2,5,10))</f>
        <v>1</v>
      </c>
      <c r="H35" s="503">
        <v>5</v>
      </c>
      <c r="I35" s="509"/>
    </row>
    <row r="36" spans="1:9" ht="24.2" customHeight="1">
      <c r="A36" s="21"/>
      <c r="B36" s="29"/>
      <c r="C36" s="51"/>
      <c r="D36" s="507"/>
      <c r="E36" s="74"/>
      <c r="F36" s="60">
        <v>2</v>
      </c>
      <c r="G36" s="241"/>
      <c r="H36" s="504"/>
      <c r="I36" s="510"/>
    </row>
    <row r="37" spans="1:9" ht="21" customHeight="1">
      <c r="A37" s="21"/>
      <c r="B37" s="28"/>
      <c r="C37" s="51"/>
      <c r="D37" s="507"/>
      <c r="E37" s="74"/>
      <c r="F37" s="60"/>
      <c r="G37" s="241"/>
      <c r="H37" s="504"/>
      <c r="I37" s="510"/>
    </row>
    <row r="38" spans="1:9" ht="28.5" customHeight="1">
      <c r="A38" s="21"/>
      <c r="B38" s="432"/>
      <c r="C38" s="50"/>
      <c r="D38" s="508"/>
      <c r="E38" s="75"/>
      <c r="F38" s="60"/>
      <c r="G38" s="242"/>
      <c r="H38" s="505"/>
      <c r="I38" s="511"/>
    </row>
    <row r="39" spans="1:9" ht="15.2" customHeight="1">
      <c r="A39" s="21"/>
      <c r="B39" s="433"/>
      <c r="C39" s="52">
        <v>14</v>
      </c>
      <c r="D39" s="506" t="s">
        <v>48</v>
      </c>
      <c r="E39" s="74"/>
      <c r="F39" s="60">
        <v>1</v>
      </c>
      <c r="G39" s="244">
        <f>IF(F39=1,0,IF(F39=2,3,5))</f>
        <v>0</v>
      </c>
      <c r="H39" s="503">
        <v>3</v>
      </c>
      <c r="I39" s="509"/>
    </row>
    <row r="40" spans="1:9" ht="33.200000000000003" customHeight="1">
      <c r="A40" s="21"/>
      <c r="B40" s="433"/>
      <c r="C40" s="51"/>
      <c r="D40" s="507"/>
      <c r="E40" s="74"/>
      <c r="F40" s="60"/>
      <c r="G40" s="241"/>
      <c r="H40" s="504"/>
      <c r="I40" s="510"/>
    </row>
    <row r="41" spans="1:9" ht="25.5" customHeight="1">
      <c r="A41" s="21"/>
      <c r="B41" s="433"/>
      <c r="C41" s="51"/>
      <c r="D41" s="507"/>
      <c r="E41" s="74"/>
      <c r="F41" s="60"/>
      <c r="G41" s="241"/>
      <c r="H41" s="504"/>
      <c r="I41" s="510"/>
    </row>
    <row r="42" spans="1:9" ht="15.2" customHeight="1">
      <c r="A42" s="22"/>
      <c r="B42" s="21"/>
      <c r="C42" s="50"/>
      <c r="D42" s="508"/>
      <c r="E42" s="74"/>
      <c r="F42" s="60"/>
      <c r="G42" s="242"/>
      <c r="H42" s="505"/>
      <c r="I42" s="511"/>
    </row>
    <row r="43" spans="1:9" s="72" customFormat="1" ht="15.2" customHeight="1">
      <c r="A43" s="12"/>
      <c r="B43" s="428" t="s">
        <v>248</v>
      </c>
      <c r="C43" s="3">
        <v>15</v>
      </c>
      <c r="D43" s="491" t="s">
        <v>268</v>
      </c>
      <c r="E43" s="37"/>
      <c r="F43" s="42">
        <v>1</v>
      </c>
      <c r="G43" s="245">
        <f>IF(F43=1,0,IF(F43=2,5,10))</f>
        <v>0</v>
      </c>
      <c r="H43" s="416">
        <v>5</v>
      </c>
      <c r="I43" s="416"/>
    </row>
    <row r="44" spans="1:9" s="72" customFormat="1" ht="15.2" customHeight="1">
      <c r="A44" s="427"/>
      <c r="B44" s="429"/>
      <c r="C44" s="3"/>
      <c r="D44" s="492"/>
      <c r="E44" s="37"/>
      <c r="F44" s="42"/>
      <c r="G44" s="245"/>
      <c r="H44" s="417"/>
      <c r="I44" s="417"/>
    </row>
    <row r="45" spans="1:9" s="72" customFormat="1" ht="15.2" customHeight="1">
      <c r="A45" s="427"/>
      <c r="B45" s="429"/>
      <c r="C45" s="3"/>
      <c r="D45" s="492"/>
      <c r="E45" s="37"/>
      <c r="F45" s="42"/>
      <c r="G45" s="245"/>
      <c r="H45" s="417"/>
      <c r="I45" s="417"/>
    </row>
    <row r="46" spans="1:9" s="72" customFormat="1" ht="7.5" customHeight="1">
      <c r="A46" s="21"/>
      <c r="B46" s="429"/>
      <c r="C46" s="3"/>
      <c r="D46" s="493"/>
      <c r="E46" s="80"/>
      <c r="F46" s="42"/>
      <c r="G46" s="246"/>
      <c r="H46" s="418"/>
      <c r="I46" s="418"/>
    </row>
    <row r="47" spans="1:9" s="64" customFormat="1" ht="15.2" customHeight="1">
      <c r="A47" s="40"/>
      <c r="B47" s="40"/>
      <c r="C47" s="41">
        <v>17</v>
      </c>
      <c r="D47" s="494" t="s">
        <v>269</v>
      </c>
      <c r="E47" s="45"/>
      <c r="F47" s="42">
        <v>1</v>
      </c>
      <c r="G47" s="245">
        <f>IF(F47=1,0,IF(F47=2,5,10))</f>
        <v>0</v>
      </c>
      <c r="H47" s="416">
        <v>5</v>
      </c>
      <c r="I47" s="416"/>
    </row>
    <row r="48" spans="1:9" s="72" customFormat="1" ht="15.2" customHeight="1">
      <c r="A48" s="21"/>
      <c r="B48" s="21"/>
      <c r="C48" s="3"/>
      <c r="D48" s="495"/>
      <c r="E48" s="45"/>
      <c r="F48" s="42"/>
      <c r="G48" s="245"/>
      <c r="H48" s="417"/>
      <c r="I48" s="417"/>
    </row>
    <row r="49" spans="1:9" s="72" customFormat="1" ht="15.2" customHeight="1">
      <c r="A49" s="21"/>
      <c r="B49" s="21"/>
      <c r="C49" s="3"/>
      <c r="D49" s="495"/>
      <c r="E49" s="45"/>
      <c r="F49" s="42"/>
      <c r="G49" s="245"/>
      <c r="H49" s="417"/>
      <c r="I49" s="417"/>
    </row>
    <row r="50" spans="1:9" s="72" customFormat="1" ht="15.2" customHeight="1">
      <c r="A50" s="21"/>
      <c r="B50" s="21"/>
      <c r="C50" s="3"/>
      <c r="D50" s="496"/>
      <c r="E50" s="46"/>
      <c r="F50" s="42"/>
      <c r="G50" s="245"/>
      <c r="H50" s="418"/>
      <c r="I50" s="418"/>
    </row>
    <row r="51" spans="1:9" s="72" customFormat="1" ht="15.2" customHeight="1">
      <c r="A51" s="21"/>
      <c r="B51" s="428" t="s">
        <v>247</v>
      </c>
      <c r="C51" s="4">
        <v>18</v>
      </c>
      <c r="D51" s="494" t="s">
        <v>270</v>
      </c>
      <c r="E51" s="45"/>
      <c r="F51" s="42">
        <v>1</v>
      </c>
      <c r="G51" s="247">
        <f>IF(F51=1,0,5)</f>
        <v>0</v>
      </c>
      <c r="H51" s="416">
        <v>0</v>
      </c>
      <c r="I51" s="416"/>
    </row>
    <row r="52" spans="1:9" s="72" customFormat="1" ht="15.2" customHeight="1">
      <c r="A52" s="21"/>
      <c r="B52" s="429"/>
      <c r="C52" s="3"/>
      <c r="D52" s="495"/>
      <c r="E52" s="45"/>
      <c r="F52" s="42"/>
      <c r="G52" s="245"/>
      <c r="H52" s="417"/>
      <c r="I52" s="417"/>
    </row>
    <row r="53" spans="1:9" s="72" customFormat="1" ht="15.2" customHeight="1">
      <c r="A53" s="21"/>
      <c r="B53" s="16"/>
      <c r="C53" s="3"/>
      <c r="D53" s="176"/>
      <c r="E53" s="45"/>
      <c r="F53" s="42"/>
      <c r="G53" s="245"/>
      <c r="H53" s="164"/>
      <c r="I53" s="164"/>
    </row>
    <row r="54" spans="1:9" s="72" customFormat="1" ht="15.2" customHeight="1">
      <c r="A54" s="21"/>
      <c r="B54" s="431"/>
      <c r="C54" s="4">
        <v>19</v>
      </c>
      <c r="D54" s="494" t="s">
        <v>271</v>
      </c>
      <c r="E54" s="45"/>
      <c r="F54" s="42">
        <v>1</v>
      </c>
      <c r="G54" s="247">
        <f>IF(F54=1,0,5)</f>
        <v>0</v>
      </c>
      <c r="H54" s="416">
        <v>5</v>
      </c>
      <c r="I54" s="416"/>
    </row>
    <row r="55" spans="1:9" s="72" customFormat="1" ht="15.2" customHeight="1">
      <c r="A55" s="21"/>
      <c r="B55" s="429"/>
      <c r="C55" s="3"/>
      <c r="D55" s="495"/>
      <c r="E55" s="45"/>
      <c r="F55" s="42"/>
      <c r="G55" s="245"/>
      <c r="H55" s="417"/>
      <c r="I55" s="417"/>
    </row>
    <row r="56" spans="1:9" s="72" customFormat="1" ht="15.2" customHeight="1">
      <c r="A56" s="21"/>
      <c r="B56" s="16"/>
      <c r="C56" s="3"/>
      <c r="D56" s="176"/>
      <c r="E56" s="45"/>
      <c r="F56" s="42"/>
      <c r="G56" s="245"/>
      <c r="H56" s="164"/>
      <c r="I56" s="164"/>
    </row>
    <row r="57" spans="1:9" s="72" customFormat="1" ht="15.2" customHeight="1">
      <c r="A57" s="21"/>
      <c r="B57" s="431"/>
      <c r="C57" s="4">
        <v>20</v>
      </c>
      <c r="D57" s="491" t="s">
        <v>272</v>
      </c>
      <c r="E57" s="45"/>
      <c r="F57" s="42">
        <v>1</v>
      </c>
      <c r="G57" s="247">
        <f>IF(F57=1,0,5)</f>
        <v>0</v>
      </c>
      <c r="H57" s="416">
        <v>0</v>
      </c>
      <c r="I57" s="416"/>
    </row>
    <row r="58" spans="1:9" s="72" customFormat="1" ht="15.2" customHeight="1">
      <c r="A58" s="21"/>
      <c r="B58" s="429"/>
      <c r="C58" s="3"/>
      <c r="D58" s="492"/>
      <c r="E58" s="45"/>
      <c r="F58" s="42"/>
      <c r="G58" s="245"/>
      <c r="H58" s="417"/>
      <c r="I58" s="417"/>
    </row>
    <row r="59" spans="1:9" s="72" customFormat="1" ht="15.2" customHeight="1">
      <c r="A59" s="21"/>
      <c r="B59" s="16"/>
      <c r="C59" s="3"/>
      <c r="D59" s="493"/>
      <c r="E59" s="45"/>
      <c r="F59" s="42"/>
      <c r="G59" s="245"/>
      <c r="H59" s="164"/>
      <c r="I59" s="164"/>
    </row>
    <row r="60" spans="1:9" s="72" customFormat="1" ht="15.2" customHeight="1">
      <c r="A60" s="21"/>
      <c r="B60" s="431"/>
      <c r="C60" s="4">
        <v>21</v>
      </c>
      <c r="D60" s="494" t="s">
        <v>273</v>
      </c>
      <c r="E60" s="45"/>
      <c r="F60" s="42">
        <v>1</v>
      </c>
      <c r="G60" s="247">
        <f>IF(F60=1,0,5)</f>
        <v>0</v>
      </c>
      <c r="H60" s="416">
        <v>0</v>
      </c>
      <c r="I60" s="416"/>
    </row>
    <row r="61" spans="1:9" s="72" customFormat="1" ht="15.2" customHeight="1">
      <c r="A61" s="21"/>
      <c r="B61" s="429"/>
      <c r="C61" s="3"/>
      <c r="D61" s="495"/>
      <c r="E61" s="45"/>
      <c r="F61" s="42"/>
      <c r="G61" s="245"/>
      <c r="H61" s="417"/>
      <c r="I61" s="417"/>
    </row>
    <row r="62" spans="1:9" s="72" customFormat="1" ht="15.2" customHeight="1">
      <c r="A62" s="21"/>
      <c r="B62" s="166"/>
      <c r="C62" s="5"/>
      <c r="D62" s="177"/>
      <c r="E62" s="46"/>
      <c r="F62" s="43"/>
      <c r="G62" s="246"/>
      <c r="H62" s="165"/>
      <c r="I62" s="165"/>
    </row>
    <row r="63" spans="1:9" s="58" customFormat="1" ht="15.2" customHeight="1">
      <c r="A63" s="55"/>
      <c r="B63" s="55"/>
      <c r="C63" s="56"/>
      <c r="D63" s="517"/>
      <c r="E63" s="152" t="s">
        <v>240</v>
      </c>
      <c r="F63" s="1"/>
      <c r="G63" s="248">
        <f>SUM(G4:G62)</f>
        <v>20</v>
      </c>
      <c r="H63" s="248">
        <f>SUM(H4:H62)</f>
        <v>87</v>
      </c>
      <c r="I63" s="57"/>
    </row>
    <row r="64" spans="1:9" s="64" customFormat="1">
      <c r="A64" s="59"/>
      <c r="B64" s="59"/>
      <c r="C64" s="60"/>
      <c r="D64" s="372"/>
      <c r="E64" s="12" t="s">
        <v>241</v>
      </c>
      <c r="F64" s="1"/>
      <c r="G64" s="249">
        <v>157</v>
      </c>
      <c r="H64" s="232"/>
      <c r="I64" s="63"/>
    </row>
    <row r="65" spans="1:9" s="64" customFormat="1" ht="24.75" customHeight="1">
      <c r="A65" s="59"/>
      <c r="B65" s="59"/>
      <c r="C65" s="60"/>
      <c r="D65" s="372"/>
      <c r="E65" s="61"/>
      <c r="F65" s="60"/>
      <c r="G65" s="250"/>
      <c r="H65" s="232"/>
      <c r="I65" s="63"/>
    </row>
    <row r="66" spans="1:9" s="64" customFormat="1" ht="21" customHeight="1">
      <c r="A66" s="59"/>
      <c r="B66" s="59"/>
      <c r="C66" s="60"/>
      <c r="D66" s="372"/>
      <c r="E66" s="62"/>
      <c r="F66" s="60"/>
      <c r="G66" s="250"/>
      <c r="H66" s="232"/>
      <c r="I66" s="63"/>
    </row>
    <row r="67" spans="1:9" s="64" customFormat="1" ht="26.25" customHeight="1">
      <c r="A67" s="59"/>
      <c r="B67" s="59"/>
      <c r="C67" s="60"/>
      <c r="D67" s="372"/>
      <c r="E67" s="62"/>
      <c r="F67" s="60"/>
      <c r="G67" s="250"/>
      <c r="H67" s="232"/>
      <c r="I67" s="63"/>
    </row>
    <row r="68" spans="1:9" s="64" customFormat="1" ht="29.25" customHeight="1">
      <c r="A68" s="59"/>
      <c r="B68" s="59"/>
      <c r="C68" s="60"/>
      <c r="D68" s="372"/>
      <c r="E68" s="62"/>
      <c r="F68" s="60"/>
      <c r="G68" s="250"/>
      <c r="H68" s="232"/>
      <c r="I68" s="63"/>
    </row>
    <row r="69" spans="1:9" s="64" customFormat="1" ht="24.75" customHeight="1">
      <c r="A69" s="59"/>
      <c r="B69" s="59"/>
      <c r="C69" s="60"/>
      <c r="D69" s="372"/>
      <c r="E69" s="62"/>
      <c r="F69" s="60"/>
      <c r="G69" s="250"/>
      <c r="H69" s="232"/>
      <c r="I69" s="63"/>
    </row>
    <row r="70" spans="1:9" s="64" customFormat="1" ht="32.25" customHeight="1">
      <c r="A70" s="59"/>
      <c r="B70" s="59"/>
      <c r="C70" s="60"/>
      <c r="D70" s="372"/>
      <c r="E70" s="62"/>
      <c r="F70" s="60"/>
      <c r="G70" s="250"/>
      <c r="H70" s="232"/>
      <c r="I70" s="63"/>
    </row>
    <row r="71" spans="1:9" s="64" customFormat="1" ht="27.95" customHeight="1">
      <c r="A71" s="59"/>
      <c r="B71" s="59"/>
      <c r="C71" s="60"/>
      <c r="D71" s="372"/>
      <c r="E71" s="62"/>
      <c r="F71" s="60"/>
      <c r="G71" s="250"/>
      <c r="H71" s="232"/>
      <c r="I71" s="63"/>
    </row>
    <row r="72" spans="1:9" s="64" customFormat="1" ht="23.25" customHeight="1">
      <c r="A72" s="59"/>
      <c r="B72" s="59"/>
      <c r="C72" s="60"/>
      <c r="D72" s="372"/>
      <c r="E72" s="62"/>
      <c r="F72" s="60"/>
      <c r="G72" s="250"/>
      <c r="H72" s="232"/>
      <c r="I72" s="63"/>
    </row>
    <row r="73" spans="1:9" s="64" customFormat="1" ht="14.25" customHeight="1">
      <c r="A73" s="59"/>
      <c r="B73" s="59"/>
      <c r="C73" s="60"/>
      <c r="D73" s="372"/>
      <c r="E73" s="62"/>
      <c r="F73" s="60"/>
      <c r="G73" s="250"/>
      <c r="H73" s="232"/>
      <c r="I73" s="63"/>
    </row>
    <row r="74" spans="1:9" s="64" customFormat="1" ht="24.2" customHeight="1">
      <c r="A74" s="59"/>
      <c r="B74" s="518"/>
      <c r="C74" s="60"/>
      <c r="D74" s="372"/>
      <c r="E74" s="62"/>
      <c r="F74" s="60"/>
      <c r="G74" s="250"/>
      <c r="H74" s="232"/>
      <c r="I74" s="63"/>
    </row>
    <row r="75" spans="1:9" s="64" customFormat="1" ht="24.75" customHeight="1">
      <c r="A75" s="59"/>
      <c r="B75" s="519"/>
      <c r="C75" s="60"/>
      <c r="D75" s="372"/>
      <c r="E75" s="62"/>
      <c r="F75" s="60"/>
      <c r="G75" s="250"/>
      <c r="H75" s="232"/>
      <c r="I75" s="63"/>
    </row>
    <row r="76" spans="1:9" s="64" customFormat="1" ht="19.5" customHeight="1">
      <c r="A76" s="59"/>
      <c r="B76" s="519"/>
      <c r="C76" s="60"/>
      <c r="D76" s="372"/>
      <c r="E76" s="62"/>
      <c r="F76" s="60"/>
      <c r="G76" s="250"/>
      <c r="H76" s="232"/>
      <c r="I76" s="63"/>
    </row>
    <row r="77" spans="1:9" s="64" customFormat="1" ht="31.7" customHeight="1">
      <c r="A77" s="59"/>
      <c r="B77" s="519"/>
      <c r="C77" s="60"/>
      <c r="D77" s="372"/>
      <c r="E77" s="62"/>
      <c r="F77" s="60"/>
      <c r="G77" s="250"/>
      <c r="H77" s="232"/>
      <c r="I77" s="63"/>
    </row>
    <row r="78" spans="1:9" s="64" customFormat="1" ht="40.700000000000003" customHeight="1">
      <c r="A78" s="59"/>
      <c r="B78" s="59"/>
      <c r="C78" s="60"/>
      <c r="D78" s="372"/>
      <c r="E78" s="62"/>
      <c r="F78" s="60"/>
      <c r="G78" s="250"/>
      <c r="H78" s="232"/>
      <c r="I78" s="63"/>
    </row>
    <row r="79" spans="1:9" s="64" customFormat="1" ht="21.75" customHeight="1">
      <c r="A79" s="59"/>
      <c r="B79" s="59"/>
      <c r="C79" s="60"/>
      <c r="D79" s="372"/>
      <c r="E79" s="62"/>
      <c r="F79" s="60"/>
      <c r="G79" s="250"/>
      <c r="H79" s="232"/>
      <c r="I79" s="63"/>
    </row>
    <row r="80" spans="1:9" s="64" customFormat="1" ht="26.25" customHeight="1">
      <c r="A80" s="59"/>
      <c r="B80" s="59"/>
      <c r="C80" s="60"/>
      <c r="D80" s="372"/>
      <c r="E80" s="62"/>
      <c r="F80" s="60"/>
      <c r="G80" s="250"/>
      <c r="H80" s="232"/>
      <c r="I80" s="63"/>
    </row>
    <row r="81" spans="1:9" s="64" customFormat="1" ht="27.95" customHeight="1">
      <c r="A81" s="59"/>
      <c r="B81" s="59"/>
      <c r="C81" s="60"/>
      <c r="D81" s="372"/>
      <c r="E81" s="62"/>
      <c r="F81" s="60"/>
      <c r="G81" s="250"/>
      <c r="H81" s="232"/>
      <c r="I81" s="63"/>
    </row>
    <row r="82" spans="1:9" s="64" customFormat="1" ht="18.95" customHeight="1">
      <c r="A82" s="59"/>
      <c r="B82" s="66"/>
      <c r="C82" s="60"/>
      <c r="D82" s="372"/>
      <c r="E82" s="62"/>
      <c r="F82" s="60">
        <v>1</v>
      </c>
      <c r="G82" s="250"/>
      <c r="H82" s="232"/>
      <c r="I82" s="63"/>
    </row>
    <row r="83" spans="1:9" s="64" customFormat="1" ht="21" customHeight="1">
      <c r="A83" s="59"/>
      <c r="B83" s="67"/>
      <c r="C83" s="60"/>
      <c r="D83" s="372"/>
      <c r="E83" s="62"/>
      <c r="F83" s="60"/>
      <c r="G83" s="250"/>
      <c r="H83" s="232"/>
      <c r="I83" s="63"/>
    </row>
    <row r="84" spans="1:9" s="64" customFormat="1" ht="25.5" customHeight="1">
      <c r="A84" s="59"/>
      <c r="B84" s="67"/>
      <c r="C84" s="60"/>
      <c r="D84" s="372"/>
      <c r="E84" s="62"/>
      <c r="F84" s="60"/>
      <c r="G84" s="250"/>
      <c r="H84" s="232"/>
      <c r="I84" s="63"/>
    </row>
    <row r="85" spans="1:9" s="64" customFormat="1" ht="28.5" customHeight="1">
      <c r="A85" s="59"/>
      <c r="B85" s="520"/>
      <c r="C85" s="60"/>
      <c r="D85" s="372"/>
      <c r="E85" s="62"/>
      <c r="F85" s="60"/>
      <c r="G85" s="250"/>
      <c r="H85" s="232"/>
      <c r="I85" s="63"/>
    </row>
    <row r="86" spans="1:9" s="64" customFormat="1" ht="26.25" customHeight="1">
      <c r="A86" s="66"/>
      <c r="B86" s="521"/>
      <c r="C86" s="60"/>
      <c r="D86" s="372"/>
      <c r="E86" s="62"/>
      <c r="F86" s="60"/>
      <c r="G86" s="250"/>
      <c r="H86" s="232"/>
      <c r="I86" s="63"/>
    </row>
    <row r="87" spans="1:9" s="64" customFormat="1" ht="21.75" customHeight="1">
      <c r="A87" s="59"/>
      <c r="B87" s="521"/>
      <c r="C87" s="60"/>
      <c r="D87" s="372"/>
      <c r="E87" s="62"/>
      <c r="F87" s="60"/>
      <c r="G87" s="250"/>
      <c r="H87" s="232"/>
      <c r="I87" s="63"/>
    </row>
    <row r="88" spans="1:9" s="64" customFormat="1" ht="15.2" customHeight="1">
      <c r="A88" s="59"/>
      <c r="B88" s="521"/>
      <c r="C88" s="60"/>
      <c r="D88" s="372"/>
      <c r="E88" s="62"/>
      <c r="F88" s="60"/>
      <c r="G88" s="250"/>
      <c r="H88" s="232"/>
      <c r="I88" s="63"/>
    </row>
    <row r="89" spans="1:9" s="64" customFormat="1" ht="26.25" customHeight="1">
      <c r="A89" s="59"/>
      <c r="B89" s="59"/>
      <c r="C89" s="60"/>
      <c r="D89" s="372"/>
      <c r="E89" s="62"/>
      <c r="F89" s="60"/>
      <c r="G89" s="250"/>
      <c r="H89" s="232"/>
      <c r="I89" s="63"/>
    </row>
    <row r="90" spans="1:9" s="64" customFormat="1" ht="25.5" customHeight="1">
      <c r="A90" s="59"/>
      <c r="B90" s="518"/>
      <c r="C90" s="60"/>
      <c r="D90" s="372"/>
      <c r="E90" s="62"/>
      <c r="F90" s="60"/>
      <c r="G90" s="250"/>
      <c r="H90" s="232"/>
      <c r="I90" s="63"/>
    </row>
    <row r="91" spans="1:9" s="64" customFormat="1" ht="15.2" customHeight="1">
      <c r="A91" s="59"/>
      <c r="B91" s="519"/>
      <c r="C91" s="60"/>
      <c r="D91" s="372"/>
      <c r="E91" s="62"/>
      <c r="F91" s="60"/>
      <c r="G91" s="250"/>
      <c r="H91" s="232"/>
      <c r="I91" s="63"/>
    </row>
    <row r="92" spans="1:9" s="64" customFormat="1" ht="15.2" customHeight="1">
      <c r="A92" s="59"/>
      <c r="B92" s="519"/>
      <c r="C92" s="60"/>
      <c r="D92" s="372"/>
      <c r="E92" s="62"/>
      <c r="F92" s="60"/>
      <c r="G92" s="250"/>
      <c r="H92" s="232"/>
      <c r="I92" s="63"/>
    </row>
    <row r="93" spans="1:9" s="64" customFormat="1" ht="15.2" customHeight="1">
      <c r="A93" s="59"/>
      <c r="B93" s="519"/>
      <c r="C93" s="60"/>
      <c r="D93" s="372"/>
      <c r="E93" s="62"/>
      <c r="F93" s="60"/>
      <c r="G93" s="250"/>
      <c r="H93" s="232"/>
      <c r="I93" s="63"/>
    </row>
    <row r="94" spans="1:9" s="64" customFormat="1" ht="21" customHeight="1">
      <c r="A94" s="59"/>
      <c r="B94" s="65"/>
      <c r="C94" s="60"/>
      <c r="D94" s="372"/>
      <c r="E94" s="62"/>
      <c r="F94" s="60"/>
      <c r="G94" s="250"/>
      <c r="H94" s="232"/>
      <c r="I94" s="63"/>
    </row>
    <row r="95" spans="1:9" s="64" customFormat="1" ht="28.5" customHeight="1">
      <c r="A95" s="59"/>
      <c r="B95" s="518"/>
      <c r="C95" s="60"/>
      <c r="D95" s="372"/>
      <c r="E95" s="62"/>
      <c r="F95" s="60"/>
      <c r="G95" s="250"/>
      <c r="H95" s="232"/>
      <c r="I95" s="63"/>
    </row>
    <row r="96" spans="1:9" s="64" customFormat="1" ht="15.2" customHeight="1">
      <c r="A96" s="59"/>
      <c r="B96" s="519"/>
      <c r="C96" s="60"/>
      <c r="D96" s="372"/>
      <c r="E96" s="62"/>
      <c r="F96" s="60"/>
      <c r="G96" s="250"/>
      <c r="H96" s="232"/>
      <c r="I96" s="63"/>
    </row>
    <row r="97" spans="1:9" s="64" customFormat="1" ht="26.25" customHeight="1">
      <c r="A97" s="59"/>
      <c r="B97" s="519"/>
      <c r="C97" s="60"/>
      <c r="D97" s="372"/>
      <c r="E97" s="62"/>
      <c r="F97" s="60"/>
      <c r="G97" s="250"/>
      <c r="H97" s="232"/>
      <c r="I97" s="63"/>
    </row>
    <row r="98" spans="1:9" s="64" customFormat="1" ht="15.2" customHeight="1">
      <c r="A98" s="59"/>
      <c r="B98" s="519"/>
      <c r="C98" s="60"/>
      <c r="D98" s="372"/>
      <c r="E98" s="62"/>
      <c r="F98" s="60"/>
      <c r="G98" s="250"/>
      <c r="H98" s="232"/>
      <c r="I98" s="63"/>
    </row>
    <row r="99" spans="1:9" s="64" customFormat="1" ht="15.2" customHeight="1">
      <c r="A99" s="59"/>
      <c r="B99" s="59"/>
      <c r="C99" s="60"/>
      <c r="D99" s="372"/>
      <c r="E99" s="62"/>
      <c r="F99" s="60"/>
      <c r="G99" s="250"/>
      <c r="H99" s="232"/>
      <c r="I99" s="63"/>
    </row>
    <row r="100" spans="1:9" s="64" customFormat="1" ht="15.2" customHeight="1">
      <c r="A100" s="59"/>
      <c r="B100" s="59"/>
      <c r="C100" s="60"/>
      <c r="D100" s="372"/>
      <c r="E100" s="62"/>
      <c r="F100" s="60"/>
      <c r="G100" s="250"/>
      <c r="H100" s="232"/>
      <c r="I100" s="63"/>
    </row>
    <row r="101" spans="1:9" s="64" customFormat="1" ht="27" customHeight="1">
      <c r="A101" s="59"/>
      <c r="B101" s="59"/>
      <c r="C101" s="60"/>
      <c r="D101" s="372"/>
      <c r="E101" s="62"/>
      <c r="F101" s="60"/>
      <c r="G101" s="250"/>
      <c r="H101" s="232"/>
      <c r="I101" s="63"/>
    </row>
    <row r="102" spans="1:9" s="64" customFormat="1" ht="15.2" customHeight="1">
      <c r="A102" s="59"/>
      <c r="B102" s="59"/>
      <c r="C102" s="60"/>
      <c r="D102" s="372"/>
      <c r="E102" s="62"/>
      <c r="F102" s="60"/>
      <c r="G102" s="250"/>
      <c r="H102" s="232"/>
      <c r="I102" s="63"/>
    </row>
    <row r="103" spans="1:9" s="64" customFormat="1" ht="15.2" customHeight="1">
      <c r="A103" s="59"/>
      <c r="B103" s="59"/>
      <c r="C103" s="60"/>
      <c r="D103" s="372"/>
      <c r="E103" s="62"/>
      <c r="F103" s="60"/>
      <c r="G103" s="250"/>
      <c r="H103" s="232"/>
      <c r="I103" s="63"/>
    </row>
    <row r="104" spans="1:9" s="64" customFormat="1" ht="15.2" customHeight="1">
      <c r="A104" s="59"/>
      <c r="B104" s="59"/>
      <c r="C104" s="60"/>
      <c r="D104" s="59"/>
      <c r="E104" s="59"/>
      <c r="F104" s="60"/>
      <c r="G104" s="250"/>
      <c r="H104" s="232"/>
      <c r="I104" s="69"/>
    </row>
    <row r="105" spans="1:9" s="64" customFormat="1" ht="23.25" customHeight="1">
      <c r="A105" s="59"/>
      <c r="B105" s="59"/>
      <c r="C105" s="60"/>
      <c r="D105" s="59"/>
      <c r="E105" s="59"/>
      <c r="F105" s="60"/>
      <c r="G105" s="250"/>
      <c r="H105" s="232"/>
      <c r="I105" s="69"/>
    </row>
    <row r="106" spans="1:9" s="64" customFormat="1" ht="15.2" customHeight="1">
      <c r="A106" s="59"/>
      <c r="B106" s="59"/>
      <c r="C106" s="60"/>
      <c r="D106" s="59"/>
      <c r="E106" s="59"/>
      <c r="F106" s="68"/>
      <c r="G106" s="250"/>
      <c r="H106" s="232"/>
      <c r="I106" s="69"/>
    </row>
    <row r="107" spans="1:9" s="64" customFormat="1" ht="27" customHeight="1">
      <c r="A107" s="59"/>
      <c r="B107" s="59"/>
      <c r="C107" s="60"/>
      <c r="D107" s="59"/>
      <c r="E107" s="59"/>
      <c r="F107" s="68"/>
      <c r="G107" s="250"/>
      <c r="H107" s="232"/>
      <c r="I107" s="69"/>
    </row>
    <row r="108" spans="1:9" s="64" customFormat="1" ht="15.2" customHeight="1">
      <c r="A108" s="59"/>
      <c r="B108" s="59"/>
      <c r="C108" s="60"/>
      <c r="D108" s="59"/>
      <c r="E108" s="59"/>
      <c r="F108" s="68"/>
      <c r="G108" s="250"/>
      <c r="H108" s="232"/>
      <c r="I108" s="69"/>
    </row>
    <row r="109" spans="1:9" s="64" customFormat="1" ht="15.2" customHeight="1">
      <c r="A109" s="59"/>
      <c r="B109" s="59"/>
      <c r="C109" s="60"/>
      <c r="D109" s="59"/>
      <c r="E109" s="59"/>
      <c r="F109" s="68"/>
      <c r="G109" s="250"/>
      <c r="H109" s="232"/>
      <c r="I109" s="69"/>
    </row>
    <row r="110" spans="1:9" s="64" customFormat="1" ht="27" customHeight="1">
      <c r="A110" s="59"/>
      <c r="B110" s="59"/>
      <c r="C110" s="60"/>
      <c r="D110" s="59"/>
      <c r="E110" s="59"/>
      <c r="F110" s="68"/>
      <c r="G110" s="250"/>
      <c r="H110" s="232"/>
      <c r="I110" s="69"/>
    </row>
    <row r="111" spans="1:9" s="64" customFormat="1" ht="15.2" customHeight="1">
      <c r="A111" s="59"/>
      <c r="B111" s="59"/>
      <c r="C111" s="60"/>
      <c r="D111" s="59"/>
      <c r="E111" s="59"/>
      <c r="F111" s="68"/>
      <c r="G111" s="250"/>
      <c r="H111" s="232"/>
      <c r="I111" s="69"/>
    </row>
    <row r="112" spans="1:9" s="64" customFormat="1" ht="15.2" customHeight="1">
      <c r="A112" s="59"/>
      <c r="B112" s="59"/>
      <c r="C112" s="60"/>
      <c r="D112" s="59"/>
      <c r="E112" s="59"/>
      <c r="F112" s="68"/>
      <c r="G112" s="250"/>
      <c r="H112" s="232"/>
      <c r="I112" s="69"/>
    </row>
    <row r="113" spans="1:10" s="64" customFormat="1" ht="27" customHeight="1">
      <c r="A113" s="59"/>
      <c r="B113" s="59"/>
      <c r="C113" s="60"/>
      <c r="D113" s="59"/>
      <c r="E113" s="59"/>
      <c r="F113" s="68"/>
      <c r="G113" s="250"/>
      <c r="H113" s="232"/>
      <c r="I113" s="69"/>
    </row>
    <row r="114" spans="1:10" s="64" customFormat="1" ht="15.2" customHeight="1">
      <c r="A114" s="59"/>
      <c r="B114" s="59"/>
      <c r="C114" s="60"/>
      <c r="D114" s="59"/>
      <c r="E114" s="59"/>
      <c r="F114" s="68"/>
      <c r="G114" s="250"/>
      <c r="H114" s="232"/>
      <c r="I114" s="69"/>
    </row>
    <row r="115" spans="1:10" s="64" customFormat="1" ht="15.2" customHeight="1">
      <c r="A115" s="59"/>
      <c r="B115" s="59"/>
      <c r="C115" s="60"/>
      <c r="D115" s="59"/>
      <c r="E115" s="59"/>
      <c r="F115" s="68"/>
      <c r="G115" s="250"/>
      <c r="H115" s="232"/>
      <c r="I115" s="69"/>
    </row>
    <row r="116" spans="1:10" s="64" customFormat="1" ht="30.75" customHeight="1">
      <c r="A116" s="59"/>
      <c r="B116" s="59"/>
      <c r="C116" s="60"/>
      <c r="D116" s="59"/>
      <c r="E116" s="59"/>
      <c r="F116" s="68"/>
      <c r="G116" s="250"/>
      <c r="H116" s="232"/>
      <c r="I116" s="69"/>
    </row>
    <row r="117" spans="1:10" s="64" customFormat="1" ht="15.2" customHeight="1">
      <c r="A117" s="59"/>
      <c r="B117" s="59"/>
      <c r="C117" s="60"/>
      <c r="D117" s="59"/>
      <c r="E117" s="59"/>
      <c r="F117" s="68"/>
      <c r="G117" s="250"/>
      <c r="H117" s="232"/>
      <c r="I117" s="69"/>
    </row>
    <row r="118" spans="1:10" s="64" customFormat="1" ht="15.2" customHeight="1">
      <c r="A118" s="59"/>
      <c r="B118" s="59"/>
      <c r="C118" s="60"/>
      <c r="D118" s="59"/>
      <c r="E118" s="59"/>
      <c r="F118" s="68"/>
      <c r="G118" s="250"/>
      <c r="H118" s="232"/>
      <c r="I118" s="69"/>
    </row>
    <row r="119" spans="1:10" s="64" customFormat="1" ht="23.25" customHeight="1">
      <c r="A119" s="59"/>
      <c r="B119" s="59"/>
      <c r="C119" s="60"/>
      <c r="D119" s="59"/>
      <c r="E119" s="59"/>
      <c r="F119" s="68"/>
      <c r="G119" s="250"/>
      <c r="H119" s="232"/>
      <c r="I119" s="69"/>
    </row>
    <row r="120" spans="1:10" s="64" customFormat="1" ht="18" customHeight="1">
      <c r="A120" s="59"/>
      <c r="B120" s="59"/>
      <c r="C120" s="68"/>
      <c r="D120" s="59"/>
      <c r="E120" s="59"/>
      <c r="F120" s="68"/>
      <c r="G120" s="250"/>
      <c r="H120" s="232"/>
      <c r="I120" s="69"/>
    </row>
    <row r="121" spans="1:10" s="72" customFormat="1" ht="15.2" customHeight="1">
      <c r="A121" s="12"/>
      <c r="B121" s="12"/>
      <c r="C121" s="70"/>
      <c r="D121" s="12"/>
      <c r="E121" s="12"/>
      <c r="F121" s="68"/>
      <c r="G121" s="251"/>
      <c r="H121" s="252"/>
      <c r="I121" s="71"/>
    </row>
    <row r="122" spans="1:10" ht="25.5" customHeight="1"/>
    <row r="123" spans="1:10" ht="24.75" customHeight="1"/>
    <row r="124" spans="1:10" ht="15.2" customHeight="1"/>
    <row r="125" spans="1:10" ht="15.2" customHeight="1">
      <c r="J125" s="38"/>
    </row>
    <row r="126" spans="1:10" ht="15.2" customHeight="1">
      <c r="J126" s="39"/>
    </row>
    <row r="127" spans="1:10" ht="23.25" customHeight="1">
      <c r="J127" s="39"/>
    </row>
    <row r="128" spans="1:10" ht="18" customHeight="1">
      <c r="J128" s="39"/>
    </row>
    <row r="129" ht="15.2" customHeight="1"/>
    <row r="130" ht="25.5" customHeight="1"/>
    <row r="131" ht="24.75" customHeight="1"/>
    <row r="132" ht="15.2" customHeight="1"/>
  </sheetData>
  <mergeCells count="74">
    <mergeCell ref="B95:B98"/>
    <mergeCell ref="D80:D83"/>
    <mergeCell ref="D31:D34"/>
    <mergeCell ref="H31:H34"/>
    <mergeCell ref="B74:B77"/>
    <mergeCell ref="D67:D70"/>
    <mergeCell ref="B85:B88"/>
    <mergeCell ref="B90:B93"/>
    <mergeCell ref="B60:B61"/>
    <mergeCell ref="B57:B58"/>
    <mergeCell ref="D100:D103"/>
    <mergeCell ref="D88:D91"/>
    <mergeCell ref="D84:D87"/>
    <mergeCell ref="D71:D75"/>
    <mergeCell ref="D92:D95"/>
    <mergeCell ref="D96:D99"/>
    <mergeCell ref="D76:D79"/>
    <mergeCell ref="D63:D66"/>
    <mergeCell ref="D39:D42"/>
    <mergeCell ref="D43:D46"/>
    <mergeCell ref="D60:D61"/>
    <mergeCell ref="D54:D55"/>
    <mergeCell ref="D57:D59"/>
    <mergeCell ref="B24:B27"/>
    <mergeCell ref="D27:D30"/>
    <mergeCell ref="B10:B11"/>
    <mergeCell ref="D10:D11"/>
    <mergeCell ref="D13:D15"/>
    <mergeCell ref="D24:D25"/>
    <mergeCell ref="D16:D19"/>
    <mergeCell ref="D20:D23"/>
    <mergeCell ref="A2:D2"/>
    <mergeCell ref="A4:A5"/>
    <mergeCell ref="B4:B6"/>
    <mergeCell ref="D4:D6"/>
    <mergeCell ref="A10:A11"/>
    <mergeCell ref="I4:I6"/>
    <mergeCell ref="I10:I11"/>
    <mergeCell ref="I13:I15"/>
    <mergeCell ref="I57:I58"/>
    <mergeCell ref="I43:I46"/>
    <mergeCell ref="I16:I19"/>
    <mergeCell ref="I39:I42"/>
    <mergeCell ref="I54:I55"/>
    <mergeCell ref="I31:I34"/>
    <mergeCell ref="I20:I23"/>
    <mergeCell ref="I24:I26"/>
    <mergeCell ref="I35:I38"/>
    <mergeCell ref="H27:H30"/>
    <mergeCell ref="H35:H38"/>
    <mergeCell ref="A44:A45"/>
    <mergeCell ref="D47:D50"/>
    <mergeCell ref="I47:I50"/>
    <mergeCell ref="B51:B52"/>
    <mergeCell ref="D51:D52"/>
    <mergeCell ref="I51:I52"/>
    <mergeCell ref="H43:H46"/>
    <mergeCell ref="H47:H50"/>
    <mergeCell ref="B43:B46"/>
    <mergeCell ref="H51:H52"/>
    <mergeCell ref="H4:H6"/>
    <mergeCell ref="H10:H11"/>
    <mergeCell ref="H13:H15"/>
    <mergeCell ref="H16:H19"/>
    <mergeCell ref="H39:H42"/>
    <mergeCell ref="H20:H23"/>
    <mergeCell ref="H24:H26"/>
    <mergeCell ref="B54:B55"/>
    <mergeCell ref="B38:B41"/>
    <mergeCell ref="I60:I61"/>
    <mergeCell ref="H57:H58"/>
    <mergeCell ref="H60:H61"/>
    <mergeCell ref="D35:D38"/>
    <mergeCell ref="H54:H55"/>
  </mergeCells>
  <phoneticPr fontId="0" type="noConversion"/>
  <pageMargins left="0.25" right="0.25" top="0.25" bottom="0.25" header="0.5" footer="0.5"/>
  <pageSetup scale="83" fitToHeight="0" orientation="landscape" verticalDpi="200" r:id="rId1"/>
  <headerFooter alignWithMargins="0">
    <oddFooter>&amp;CPSA Version 9</oddFooter>
  </headerFooter>
  <rowBreaks count="1" manualBreakCount="1">
    <brk id="23" max="7" man="1"/>
  </rowBreaks>
  <colBreaks count="1" manualBreakCount="1">
    <brk id="9"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Owner xmlns="c9fc5dac-a479-416a-9c05-14f330b6e257">SQ Global Process Team</Own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1C930C39D5A64092997AA32C865246" ma:contentTypeVersion="2" ma:contentTypeDescription="Create a new document." ma:contentTypeScope="" ma:versionID="e11105a75d9c262bf9b7ee0e30e39a0c">
  <xsd:schema xmlns:xsd="http://www.w3.org/2001/XMLSchema" xmlns:p="http://schemas.microsoft.com/office/2006/metadata/properties" xmlns:ns2="c9fc5dac-a479-416a-9c05-14f330b6e257" targetNamespace="http://schemas.microsoft.com/office/2006/metadata/properties" ma:root="true" ma:fieldsID="a348948e75a65f682baac3fa17d97398" ns2:_="">
    <xsd:import namespace="c9fc5dac-a479-416a-9c05-14f330b6e257"/>
    <xsd:element name="properties">
      <xsd:complexType>
        <xsd:sequence>
          <xsd:element name="documentManagement">
            <xsd:complexType>
              <xsd:all>
                <xsd:element ref="ns2:Owner"/>
              </xsd:all>
            </xsd:complexType>
          </xsd:element>
        </xsd:sequence>
      </xsd:complexType>
    </xsd:element>
  </xsd:schema>
  <xsd:schema xmlns:xsd="http://www.w3.org/2001/XMLSchema" xmlns:dms="http://schemas.microsoft.com/office/2006/documentManagement/types" targetNamespace="c9fc5dac-a479-416a-9c05-14f330b6e257" elementFormDefault="qualified">
    <xsd:import namespace="http://schemas.microsoft.com/office/2006/documentManagement/types"/>
    <xsd:element name="Owner" ma:index="8" ma:displayName="Owner" ma:description="Owner" ma:internalName="Owner">
      <xsd:simpleType>
        <xsd:restriction base="dms:Text">
          <xsd:maxLength value="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795A66-8E94-439C-8A55-0E1CB2622339}"/>
</file>

<file path=customXml/itemProps2.xml><?xml version="1.0" encoding="utf-8"?>
<ds:datastoreItem xmlns:ds="http://schemas.openxmlformats.org/officeDocument/2006/customXml" ds:itemID="{35A2A19C-1FC1-443C-86C5-91D819F1AC4B}"/>
</file>

<file path=customXml/itemProps3.xml><?xml version="1.0" encoding="utf-8"?>
<ds:datastoreItem xmlns:ds="http://schemas.openxmlformats.org/officeDocument/2006/customXml" ds:itemID="{BE403303-AA02-4E45-B670-102B05CA34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Title</vt:lpstr>
      <vt:lpstr>Supplier Info Questions</vt:lpstr>
      <vt:lpstr>Summary</vt:lpstr>
      <vt:lpstr>Manufacturing</vt:lpstr>
      <vt:lpstr>Quality</vt:lpstr>
      <vt:lpstr>Technology</vt:lpstr>
      <vt:lpstr>Service</vt:lpstr>
      <vt:lpstr>Price</vt:lpstr>
      <vt:lpstr>Manufacturing!Print_Area</vt:lpstr>
      <vt:lpstr>Price!Print_Area</vt:lpstr>
      <vt:lpstr>Quality!Print_Area</vt:lpstr>
      <vt:lpstr>Service!Print_Area</vt:lpstr>
      <vt:lpstr>Summary!Print_Area</vt:lpstr>
      <vt:lpstr>Technology!Print_Area</vt:lpstr>
      <vt:lpstr>Price!Print_Titles</vt:lpstr>
      <vt:lpstr>Quality!Print_Titles</vt:lpstr>
      <vt:lpstr>Service!Print_Titles</vt:lpstr>
      <vt:lpstr>'Supplier Info Questions'!Print_Titles</vt:lpstr>
      <vt:lpstr>Technology!Print_Titles</vt:lpstr>
    </vt:vector>
  </TitlesOfParts>
  <Company>Panasonic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Tony Rong</dc:creator>
  <cp:lastModifiedBy>Gary</cp:lastModifiedBy>
  <cp:lastPrinted>2009-03-03T18:16:09Z</cp:lastPrinted>
  <dcterms:created xsi:type="dcterms:W3CDTF">2004-02-15T07:59:33Z</dcterms:created>
  <dcterms:modified xsi:type="dcterms:W3CDTF">2010-01-29T19:23:07Z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0x010100141C930C39D5A64092997AA32C865246</vt:lpwstr>
  </property>
  <property fmtid="{D5CDD505-2E9C-101B-9397-08002B2CF9AE}" pid="3" name="Order">
    <vt:r8>10900</vt:r8>
  </property>
</Properties>
</file>