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Z:\Documents\02-Work\00-magt\06_300 MAGT  -  Projects\01 - MAGT Website\projectmanagement\templates\05-quality-mgmt\"/>
    </mc:Choice>
  </mc:AlternateContent>
  <bookViews>
    <workbookView xWindow="120" yWindow="720" windowWidth="20736" windowHeight="11160" tabRatio="934" activeTab="1"/>
  </bookViews>
  <sheets>
    <sheet name="Read me" sheetId="24" r:id="rId1"/>
    <sheet name="Register" sheetId="13" r:id="rId2"/>
    <sheet name="Dashboard" sheetId="14" r:id="rId3"/>
    <sheet name="Total QTYs" sheetId="27" r:id="rId4"/>
    <sheet name="Cube ID" sheetId="25" r:id="rId5"/>
    <sheet name="Validation" sheetId="8" r:id="rId6"/>
  </sheets>
  <externalReferences>
    <externalReference r:id="rId7"/>
  </externalReferences>
  <definedNames>
    <definedName name="_xlnm._FilterDatabase" localSheetId="1" hidden="1">Register!#REF!</definedName>
    <definedName name="action_by" localSheetId="2">#REF!</definedName>
    <definedName name="action_by" localSheetId="1">#REF!</definedName>
    <definedName name="action_by">#REF!</definedName>
    <definedName name="ID" localSheetId="2">#REF!</definedName>
    <definedName name="ID" localSheetId="1">#REF!</definedName>
    <definedName name="ID">#REF!</definedName>
    <definedName name="_xlnm.Print_Area" localSheetId="2">Dashboard!$A$1:$AL$48</definedName>
    <definedName name="_xlnm.Print_Area" localSheetId="1">Register!$A$1:$Z$19</definedName>
    <definedName name="_xlnm.Print_Area" localSheetId="3">'Total QTYs'!$A$1:$L$32</definedName>
    <definedName name="_xlnm.Print_Titles" localSheetId="1">Register!$7:$9</definedName>
    <definedName name="priority" localSheetId="2">#REF!</definedName>
    <definedName name="priority" localSheetId="1">#REF!</definedName>
    <definedName name="priority">#REF!</definedName>
    <definedName name="requested_by" localSheetId="2">#REF!</definedName>
    <definedName name="requested_by" localSheetId="1">#REF!</definedName>
    <definedName name="requested_by">#REF!</definedName>
    <definedName name="result">Validation!$A:$A</definedName>
    <definedName name="status" localSheetId="2">#REF!</definedName>
    <definedName name="status" localSheetId="1">#REF!</definedName>
    <definedName name="status">#REF!</definedName>
    <definedName name="test_procedure" localSheetId="2">#REF!</definedName>
    <definedName name="test_procedure" localSheetId="1">#REF!</definedName>
    <definedName name="test_procedure">#REF!</definedName>
  </definedNames>
  <calcPr calcId="152511"/>
  <fileRecoveryPr repairLoad="1"/>
</workbook>
</file>

<file path=xl/calcChain.xml><?xml version="1.0" encoding="utf-8"?>
<calcChain xmlns="http://schemas.openxmlformats.org/spreadsheetml/2006/main">
  <c r="R11" i="13" l="1"/>
  <c r="R12" i="13"/>
  <c r="R13" i="13"/>
  <c r="R14" i="13"/>
  <c r="R15" i="13"/>
  <c r="R16" i="13"/>
  <c r="R17" i="13"/>
  <c r="R18" i="13"/>
  <c r="R19" i="13"/>
  <c r="R10" i="13"/>
  <c r="M11" i="13"/>
  <c r="M12" i="13"/>
  <c r="M13" i="13"/>
  <c r="M14" i="13"/>
  <c r="M15" i="13"/>
  <c r="M16" i="13"/>
  <c r="M17" i="13"/>
  <c r="M18" i="13"/>
  <c r="M19" i="13"/>
  <c r="M10" i="13"/>
  <c r="H11" i="13"/>
  <c r="H12" i="13"/>
  <c r="H13" i="13"/>
  <c r="H14" i="13"/>
  <c r="H15" i="13"/>
  <c r="H16" i="13"/>
  <c r="H17" i="13"/>
  <c r="H18" i="13"/>
  <c r="H19" i="13"/>
  <c r="H10" i="13"/>
  <c r="A8" i="27"/>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B31" i="27" s="1"/>
  <c r="H6" i="27"/>
  <c r="H5" i="27"/>
  <c r="H4" i="27"/>
  <c r="H3" i="27"/>
  <c r="I7" i="27"/>
  <c r="H7" i="27"/>
  <c r="G7" i="27"/>
  <c r="F7" i="27"/>
  <c r="E7" i="27"/>
  <c r="B9" i="27" l="1"/>
  <c r="B16" i="27"/>
  <c r="B25" i="27"/>
  <c r="B17" i="27"/>
  <c r="B23" i="27"/>
  <c r="B15" i="27"/>
  <c r="B30" i="27"/>
  <c r="B22" i="27"/>
  <c r="B14" i="27"/>
  <c r="B24" i="27"/>
  <c r="B29" i="27"/>
  <c r="B21" i="27"/>
  <c r="B13" i="27"/>
  <c r="B28" i="27"/>
  <c r="B20" i="27"/>
  <c r="B12" i="27"/>
  <c r="B27" i="27"/>
  <c r="B19" i="27"/>
  <c r="B11" i="27"/>
  <c r="B26" i="27"/>
  <c r="B18" i="27"/>
  <c r="B10" i="27"/>
  <c r="AC12" i="14"/>
  <c r="L36" i="14" s="1"/>
  <c r="AA4" i="14"/>
  <c r="AA3" i="14"/>
  <c r="I12" i="14"/>
  <c r="G3" i="14"/>
  <c r="G2" i="14"/>
  <c r="A1" i="14"/>
  <c r="V10" i="13"/>
  <c r="Q10" i="13"/>
  <c r="L11" i="13"/>
  <c r="L12" i="13"/>
  <c r="L13" i="13"/>
  <c r="L14" i="13"/>
  <c r="L15" i="13"/>
  <c r="L16" i="13"/>
  <c r="L17" i="13"/>
  <c r="L18" i="13"/>
  <c r="L19" i="13"/>
  <c r="L10" i="13"/>
  <c r="AC11" i="14" l="1"/>
  <c r="I11" i="14"/>
  <c r="Y10" i="13"/>
  <c r="B8" i="27"/>
  <c r="B1" i="27"/>
  <c r="B3" i="27"/>
  <c r="B4" i="27"/>
  <c r="B5" i="27"/>
  <c r="B6" i="27"/>
  <c r="B2" i="27"/>
  <c r="K3" i="27"/>
  <c r="C8" i="27" l="1"/>
  <c r="E8" i="27"/>
  <c r="F8" i="27"/>
  <c r="G8" i="27"/>
  <c r="H8" i="27"/>
  <c r="I8" i="27"/>
  <c r="V11" i="13"/>
  <c r="Y11" i="13" s="1"/>
  <c r="V12" i="13"/>
  <c r="V13" i="13"/>
  <c r="V14" i="13"/>
  <c r="V15" i="13"/>
  <c r="V16" i="13"/>
  <c r="V17" i="13"/>
  <c r="V18" i="13"/>
  <c r="V19" i="13"/>
  <c r="E18" i="25"/>
  <c r="C18" i="25"/>
  <c r="A18" i="25"/>
  <c r="E17" i="25"/>
  <c r="C17" i="25"/>
  <c r="A17" i="25"/>
  <c r="E16" i="25"/>
  <c r="C16" i="25"/>
  <c r="A16" i="25"/>
  <c r="E15" i="25"/>
  <c r="C15" i="25"/>
  <c r="A15" i="25"/>
  <c r="E14" i="25"/>
  <c r="C14" i="25"/>
  <c r="A14" i="25"/>
  <c r="E13" i="25"/>
  <c r="C13" i="25"/>
  <c r="A13" i="25"/>
  <c r="E12" i="25"/>
  <c r="C12" i="25"/>
  <c r="A12" i="25"/>
  <c r="E11" i="25"/>
  <c r="C11" i="25"/>
  <c r="A11" i="25"/>
  <c r="C10" i="25"/>
  <c r="C7" i="25"/>
  <c r="E4" i="25"/>
  <c r="E3" i="25"/>
  <c r="E2" i="25"/>
  <c r="E1" i="25"/>
  <c r="A1" i="25"/>
  <c r="G10" i="27" l="1"/>
  <c r="H10" i="27"/>
  <c r="I10" i="27"/>
  <c r="C10" i="27"/>
  <c r="E10" i="27"/>
  <c r="F10" i="27"/>
  <c r="C9" i="27"/>
  <c r="H9" i="27"/>
  <c r="G9" i="27"/>
  <c r="F9" i="27"/>
  <c r="I9" i="27"/>
  <c r="E9" i="27"/>
  <c r="Y12" i="13"/>
  <c r="Y16" i="13"/>
  <c r="Y13" i="13"/>
  <c r="Y14" i="13"/>
  <c r="Y18" i="13"/>
  <c r="Y15" i="13"/>
  <c r="Y17" i="13"/>
  <c r="Y19" i="13"/>
  <c r="Z14" i="13"/>
  <c r="Z13" i="13"/>
  <c r="Z18" i="13"/>
  <c r="Z17" i="13"/>
  <c r="Z12" i="13"/>
  <c r="Z19" i="13"/>
  <c r="Z16" i="13"/>
  <c r="Z11" i="13"/>
  <c r="Z10" i="13"/>
  <c r="Z15" i="13"/>
  <c r="F11" i="27" l="1"/>
  <c r="E11" i="27"/>
  <c r="C11" i="27"/>
  <c r="H11" i="27"/>
  <c r="G11" i="27"/>
  <c r="I11" i="27"/>
  <c r="C36" i="14"/>
  <c r="X18" i="13"/>
  <c r="X19" i="13"/>
  <c r="E12" i="27" l="1"/>
  <c r="F12" i="27"/>
  <c r="G12" i="27"/>
  <c r="H12" i="27"/>
  <c r="I12" i="27"/>
  <c r="C12" i="27"/>
  <c r="E14" i="27" l="1"/>
  <c r="G14" i="27"/>
  <c r="F14" i="27"/>
  <c r="C14" i="27"/>
  <c r="I14" i="27"/>
  <c r="H14" i="27"/>
  <c r="H13" i="27"/>
  <c r="I13" i="27"/>
  <c r="C13" i="27"/>
  <c r="F13" i="27"/>
  <c r="E13" i="27"/>
  <c r="G13" i="27"/>
  <c r="F15" i="27" l="1"/>
  <c r="G15" i="27"/>
  <c r="H15" i="27"/>
  <c r="I15" i="27"/>
  <c r="C15" i="27"/>
  <c r="E15" i="27"/>
  <c r="J36" i="14"/>
  <c r="J24" i="14"/>
  <c r="Q19" i="13"/>
  <c r="Q18" i="13"/>
  <c r="Q17" i="13"/>
  <c r="Q16" i="13"/>
  <c r="X15" i="13"/>
  <c r="Q15" i="13"/>
  <c r="X14" i="13"/>
  <c r="Q14" i="13"/>
  <c r="Q13" i="13"/>
  <c r="X12" i="13"/>
  <c r="Q12" i="13"/>
  <c r="Q11" i="13"/>
  <c r="V3" i="13"/>
  <c r="I16" i="27" l="1"/>
  <c r="C16" i="27"/>
  <c r="E16" i="27"/>
  <c r="G16" i="27"/>
  <c r="F16" i="27"/>
  <c r="H16" i="27"/>
  <c r="D8" i="27"/>
  <c r="X16" i="13"/>
  <c r="AA2" i="14"/>
  <c r="X11" i="13"/>
  <c r="X10" i="13"/>
  <c r="X13" i="13"/>
  <c r="X17" i="13"/>
  <c r="E17" i="27" l="1"/>
  <c r="C17" i="27"/>
  <c r="F17" i="27"/>
  <c r="H17" i="27"/>
  <c r="G17" i="27"/>
  <c r="I17" i="27"/>
  <c r="D9" i="27"/>
  <c r="D10" i="27" s="1"/>
  <c r="D11" i="27" s="1"/>
  <c r="D12" i="27" s="1"/>
  <c r="D13" i="27" s="1"/>
  <c r="D14" i="27" s="1"/>
  <c r="D15" i="27" s="1"/>
  <c r="D16" i="27"/>
  <c r="G18" i="27" l="1"/>
  <c r="H18" i="27"/>
  <c r="I18" i="27"/>
  <c r="C18" i="27"/>
  <c r="E18" i="27"/>
  <c r="F18" i="27"/>
  <c r="D17" i="27"/>
  <c r="E19" i="27" l="1"/>
  <c r="C19" i="27"/>
  <c r="D19" i="27" s="1"/>
  <c r="F19" i="27"/>
  <c r="H19" i="27"/>
  <c r="G19" i="27"/>
  <c r="I19" i="27"/>
  <c r="D18" i="27"/>
  <c r="E20" i="27" l="1"/>
  <c r="F20" i="27"/>
  <c r="G20" i="27"/>
  <c r="H20" i="27"/>
  <c r="C20" i="27"/>
  <c r="I20" i="27"/>
  <c r="L24" i="14"/>
  <c r="C24" i="14"/>
  <c r="H21" i="27" l="1"/>
  <c r="I21" i="27"/>
  <c r="C21" i="27"/>
  <c r="F21" i="27"/>
  <c r="E21" i="27"/>
  <c r="G21" i="27"/>
  <c r="D20" i="27"/>
  <c r="D21" i="27" l="1"/>
  <c r="E22" i="27"/>
  <c r="G22" i="27"/>
  <c r="F22" i="27"/>
  <c r="C22" i="27"/>
  <c r="D22" i="27" s="1"/>
  <c r="I22" i="27"/>
  <c r="H22" i="27"/>
  <c r="G23" i="27" l="1"/>
  <c r="H23" i="27"/>
  <c r="I23" i="27"/>
  <c r="C23" i="27"/>
  <c r="F23" i="27"/>
  <c r="E23" i="27"/>
  <c r="I24" i="27" l="1"/>
  <c r="C24" i="27"/>
  <c r="D24" i="27" s="1"/>
  <c r="E24" i="27"/>
  <c r="G24" i="27"/>
  <c r="F24" i="27"/>
  <c r="H24" i="27"/>
  <c r="D23" i="27"/>
  <c r="E25" i="27" l="1"/>
  <c r="C25" i="27"/>
  <c r="D25" i="27" s="1"/>
  <c r="F25" i="27"/>
  <c r="H25" i="27"/>
  <c r="G25" i="27"/>
  <c r="I25" i="27"/>
  <c r="H26" i="27" l="1"/>
  <c r="I26" i="27"/>
  <c r="C26" i="27"/>
  <c r="D26" i="27" s="1"/>
  <c r="G26" i="27"/>
  <c r="E26" i="27"/>
  <c r="F26" i="27"/>
  <c r="E27" i="27" l="1"/>
  <c r="C27" i="27"/>
  <c r="D27" i="27" s="1"/>
  <c r="F27" i="27"/>
  <c r="H27" i="27"/>
  <c r="G27" i="27"/>
  <c r="I27" i="27"/>
  <c r="E28" i="27" l="1"/>
  <c r="F28" i="27"/>
  <c r="G28" i="27"/>
  <c r="I28" i="27"/>
  <c r="H28" i="27"/>
  <c r="C28" i="27"/>
  <c r="D28" i="27" s="1"/>
  <c r="I29" i="27" l="1"/>
  <c r="C29" i="27"/>
  <c r="D29" i="27" s="1"/>
  <c r="H29" i="27"/>
  <c r="F29" i="27"/>
  <c r="E29" i="27"/>
  <c r="G29" i="27"/>
  <c r="E30" i="27" l="1"/>
  <c r="F30" i="27"/>
  <c r="G30" i="27"/>
  <c r="I30" i="27"/>
  <c r="C30" i="27"/>
  <c r="D30" i="27" s="1"/>
  <c r="H30" i="27"/>
  <c r="F31" i="27" l="1"/>
  <c r="F32" i="27" s="1"/>
  <c r="G31" i="27"/>
  <c r="G32" i="27" s="1"/>
  <c r="H31" i="27"/>
  <c r="H32" i="27" s="1"/>
  <c r="I31" i="27"/>
  <c r="I32" i="27" s="1"/>
  <c r="C31" i="27"/>
  <c r="D31" i="27" s="1"/>
  <c r="D32" i="27" s="1"/>
  <c r="E31" i="27"/>
  <c r="E32" i="27" s="1"/>
</calcChain>
</file>

<file path=xl/comments1.xml><?xml version="1.0" encoding="utf-8"?>
<comments xmlns="http://schemas.openxmlformats.org/spreadsheetml/2006/main">
  <authors>
    <author>Marc Arnecke, PMP</author>
  </authors>
  <commentList>
    <comment ref="A9" authorId="0" shapeId="0">
      <text>
        <r>
          <rPr>
            <b/>
            <sz val="9"/>
            <color indexed="81"/>
            <rFont val="Tahoma"/>
            <family val="2"/>
          </rPr>
          <t>Marc Arnecke, PMP:</t>
        </r>
        <r>
          <rPr>
            <sz val="9"/>
            <color indexed="81"/>
            <rFont val="Tahoma"/>
            <family val="2"/>
          </rPr>
          <t xml:space="preserve">
Please create a system for the marking of cubes, which allows you to identify cubes and correlate them with portions of your work.
An example is provided on sheet "Cube ID".
</t>
        </r>
      </text>
    </comment>
    <comment ref="D9" authorId="0" shapeId="0">
      <text>
        <r>
          <rPr>
            <b/>
            <sz val="9"/>
            <color indexed="81"/>
            <rFont val="Tahoma"/>
            <family val="2"/>
          </rPr>
          <t>Marc Arnecke, PMP:</t>
        </r>
        <r>
          <rPr>
            <sz val="9"/>
            <color indexed="81"/>
            <rFont val="Tahoma"/>
            <family val="2"/>
          </rPr>
          <t xml:space="preserve">
You may define the suppliers on sheet "Supplier".</t>
        </r>
      </text>
    </comment>
    <comment ref="F9" authorId="0" shapeId="0">
      <text>
        <r>
          <rPr>
            <b/>
            <sz val="9"/>
            <color indexed="81"/>
            <rFont val="Tahoma"/>
            <family val="2"/>
          </rPr>
          <t>Marc Arnecke, PMP:</t>
        </r>
        <r>
          <rPr>
            <sz val="9"/>
            <color indexed="81"/>
            <rFont val="Tahoma"/>
            <family val="2"/>
          </rPr>
          <t xml:space="preserve">
Please do not mix different grades in a sheet.
</t>
        </r>
      </text>
    </comment>
  </commentList>
</comments>
</file>

<file path=xl/sharedStrings.xml><?xml version="1.0" encoding="utf-8"?>
<sst xmlns="http://schemas.openxmlformats.org/spreadsheetml/2006/main" count="174" uniqueCount="147">
  <si>
    <t>Cube ID</t>
  </si>
  <si>
    <t>Grade</t>
  </si>
  <si>
    <t>Total number of cubes</t>
  </si>
  <si>
    <t>Result</t>
  </si>
  <si>
    <t>Failed</t>
  </si>
  <si>
    <t>Passed</t>
  </si>
  <si>
    <t>Printed on</t>
  </si>
  <si>
    <t>x̄</t>
  </si>
  <si>
    <t>Cu Sum</t>
  </si>
  <si>
    <r>
      <t>Concrete QTY m</t>
    </r>
    <r>
      <rPr>
        <vertAlign val="superscript"/>
        <sz val="10"/>
        <rFont val="Calibri"/>
        <family val="2"/>
        <scheme val="minor"/>
      </rPr>
      <t>3</t>
    </r>
  </si>
  <si>
    <t>As of</t>
  </si>
  <si>
    <t>MPa</t>
  </si>
  <si>
    <r>
      <t>Average no. cubes per m</t>
    </r>
    <r>
      <rPr>
        <vertAlign val="superscript"/>
        <sz val="10"/>
        <rFont val="Calibri"/>
        <family val="2"/>
        <scheme val="minor"/>
      </rPr>
      <t>3</t>
    </r>
  </si>
  <si>
    <t>Remarks</t>
  </si>
  <si>
    <t>SL</t>
  </si>
  <si>
    <t>1)</t>
  </si>
  <si>
    <t>2)</t>
  </si>
  <si>
    <t>3)</t>
  </si>
  <si>
    <t>4)</t>
  </si>
  <si>
    <t>[Project Name]</t>
  </si>
  <si>
    <t>[Sub-Project or Phase]</t>
  </si>
  <si>
    <t>[Client]</t>
  </si>
  <si>
    <t>[Client's Representative]</t>
  </si>
  <si>
    <t>[Contractor]</t>
  </si>
  <si>
    <t>Delivery Note(s)</t>
  </si>
  <si>
    <t>Supplier A</t>
  </si>
  <si>
    <t>Supplier B</t>
  </si>
  <si>
    <t>7-days test</t>
  </si>
  <si>
    <t>14-days test</t>
  </si>
  <si>
    <t>28-days test</t>
  </si>
  <si>
    <t>B1</t>
  </si>
  <si>
    <t>B2</t>
  </si>
  <si>
    <t>B3</t>
  </si>
  <si>
    <t>GN</t>
  </si>
  <si>
    <t>Building 1</t>
  </si>
  <si>
    <t>Building 2</t>
  </si>
  <si>
    <t>Building 3</t>
  </si>
  <si>
    <t>General</t>
  </si>
  <si>
    <t>BM</t>
  </si>
  <si>
    <t>GF</t>
  </si>
  <si>
    <t>F1</t>
  </si>
  <si>
    <t>MF</t>
  </si>
  <si>
    <t>F11</t>
  </si>
  <si>
    <t>RF</t>
  </si>
  <si>
    <t>Mezzanine Floor</t>
  </si>
  <si>
    <t>Floor 1</t>
  </si>
  <si>
    <t>Floor 11</t>
  </si>
  <si>
    <t>Roof</t>
  </si>
  <si>
    <t>Slab</t>
  </si>
  <si>
    <t>WA</t>
  </si>
  <si>
    <t>Wall</t>
  </si>
  <si>
    <t>Narration</t>
  </si>
  <si>
    <t>Area</t>
  </si>
  <si>
    <t>Site/General</t>
  </si>
  <si>
    <t>Basement</t>
  </si>
  <si>
    <t>Groundfloor</t>
  </si>
  <si>
    <t>Column</t>
  </si>
  <si>
    <t>Ground Beam</t>
  </si>
  <si>
    <t>Intermediate Beam</t>
  </si>
  <si>
    <t>A1:B5</t>
  </si>
  <si>
    <t>…</t>
  </si>
  <si>
    <t>here Gridline A1 - B5</t>
  </si>
  <si>
    <t>1234, 1235, 1236</t>
  </si>
  <si>
    <t>1237, 1238, 1239</t>
  </si>
  <si>
    <t>1240, 1241, 1242</t>
  </si>
  <si>
    <t>1243, 1244, 1245</t>
  </si>
  <si>
    <t>1246, 1247, 1248</t>
  </si>
  <si>
    <t>1249, 1250, 1251</t>
  </si>
  <si>
    <t>1252, 1253, 1254</t>
  </si>
  <si>
    <t>1255, 1256, 1257</t>
  </si>
  <si>
    <t>1258, 1259, 1260</t>
  </si>
  <si>
    <t>1261, 1262, 1263</t>
  </si>
  <si>
    <t>B2-BM-GB-A1:A10 - 01/01/2015</t>
  </si>
  <si>
    <t>B3-BM-GB-A1:A10 - 01/01/2015</t>
  </si>
  <si>
    <t>B1-BM-GB-B1:B10 - 01/01/2015</t>
  </si>
  <si>
    <t>B2-BM-GB-B1:B10 - 01/01/2015</t>
  </si>
  <si>
    <t>B3-BM-GB-B1:B10 - 01/01/2015</t>
  </si>
  <si>
    <t>B1-BM-GB-C1:C10 - 02/01/2015</t>
  </si>
  <si>
    <t>B2-BM-GB-C1:C10 - 02/01/2015</t>
  </si>
  <si>
    <t>B3-BM-GB-C1:C10 - 02/01/2015</t>
  </si>
  <si>
    <t>B1-BM-SL-A1:C10 - 09/01/2019</t>
  </si>
  <si>
    <t>Supplier</t>
  </si>
  <si>
    <t>5)</t>
  </si>
  <si>
    <t>Distr.</t>
  </si>
  <si>
    <t>Percentage failed</t>
  </si>
  <si>
    <t>Concrete Pouring Register</t>
  </si>
  <si>
    <t>Total:</t>
  </si>
  <si>
    <t>Total Concrete QTYs</t>
  </si>
  <si>
    <t>Mix Design:</t>
  </si>
  <si>
    <t>Ref.-No.:</t>
  </si>
  <si>
    <t>QA/QC Mngr.:</t>
  </si>
  <si>
    <t>Project Mngr.:</t>
  </si>
  <si>
    <t>[Proj. Mngr.]</t>
  </si>
  <si>
    <t>[QA/QC Mngr.]</t>
  </si>
  <si>
    <t>6)</t>
  </si>
  <si>
    <t>Supplier C</t>
  </si>
  <si>
    <t>Supplier D</t>
  </si>
  <si>
    <t>Supplier E</t>
  </si>
  <si>
    <t>On the sheet "Total QTYs" only enter the start date in the first line of the table. Everything else will update automatically.</t>
  </si>
  <si>
    <t>Pour Date</t>
  </si>
  <si>
    <t>7d Date</t>
  </si>
  <si>
    <t>14 d Date</t>
  </si>
  <si>
    <t>28d Date</t>
  </si>
  <si>
    <t>No. Cubes</t>
  </si>
  <si>
    <t>[Mix-Design]</t>
  </si>
  <si>
    <t>[Ref.-No.]</t>
  </si>
  <si>
    <t>Printed on:</t>
  </si>
  <si>
    <t>Suppliers</t>
  </si>
  <si>
    <t>Please READ before using this register</t>
  </si>
  <si>
    <r>
      <t xml:space="preserve">Only cells in </t>
    </r>
    <r>
      <rPr>
        <b/>
        <i/>
        <sz val="12"/>
        <color theme="4" tint="-0.249977111117893"/>
        <rFont val="Calibri"/>
        <family val="2"/>
      </rPr>
      <t>BLUE FONT COLOR</t>
    </r>
    <r>
      <rPr>
        <sz val="12"/>
        <color theme="1"/>
        <rFont val="Calibri"/>
        <family val="2"/>
      </rPr>
      <t xml:space="preserve"> on the sheet "Register" require data-entry. Do not overwrite cells in </t>
    </r>
    <r>
      <rPr>
        <b/>
        <i/>
        <sz val="12"/>
        <color theme="1"/>
        <rFont val="Calibri"/>
        <family val="2"/>
      </rPr>
      <t>BLACK FONT</t>
    </r>
    <r>
      <rPr>
        <sz val="12"/>
        <color theme="1"/>
        <rFont val="Calibri"/>
        <family val="2"/>
      </rPr>
      <t>, they contain formulas or functions.</t>
    </r>
  </si>
  <si>
    <t>Dear User, thank you for using my template.
Please overwrite the existing sample entries in the register</t>
  </si>
  <si>
    <t>In case you are using different mix designs, use separate register for each mix-design.</t>
  </si>
  <si>
    <r>
      <t xml:space="preserve">To avoid typing mistakes resulting in incorrect filter results, the entries in the column "Supplier" are restricted.
To modify supplier names change entries on the sheet </t>
    </r>
    <r>
      <rPr>
        <b/>
        <sz val="12"/>
        <color theme="1"/>
        <rFont val="Calibri"/>
        <family val="2"/>
      </rPr>
      <t>"Validation"</t>
    </r>
    <r>
      <rPr>
        <sz val="12"/>
        <color theme="1"/>
        <rFont val="Calibri"/>
        <family val="2"/>
      </rPr>
      <t xml:space="preserve"> before you start making entries.
You may add more suppliers over time, however, avoid deleting previous suppliers that delivered you earlier, but not anymore at present.</t>
    </r>
  </si>
  <si>
    <t>QTY (m3)</t>
  </si>
  <si>
    <t>7d 1 (N/mm2)</t>
  </si>
  <si>
    <t>7d 2 (N/mm2)</t>
  </si>
  <si>
    <t>7d 3 (N/mm2)</t>
  </si>
  <si>
    <t>7d Ø (N/mm2)</t>
  </si>
  <si>
    <t>14d 1 (N/mm2)</t>
  </si>
  <si>
    <t>14d 2 (N/mm2)</t>
  </si>
  <si>
    <t>14d 3 (N/mm2)</t>
  </si>
  <si>
    <t>14d Ø (N/mm2)</t>
  </si>
  <si>
    <t>28d 1 (N/mm2)</t>
  </si>
  <si>
    <t>28d 2 (N/mm2)</t>
  </si>
  <si>
    <t>Ø (N/mm2)</t>
  </si>
  <si>
    <t>28d 3 (N/mm2)</t>
  </si>
  <si>
    <t>Result (overall)</t>
  </si>
  <si>
    <t>Standard Deviation</t>
  </si>
  <si>
    <t>Overall x̄</t>
  </si>
  <si>
    <t>To add a new line (dataset) to the register either start typing in the first empty cell immediately under the last entry, or select any cell in the last row and press the TAB-key until a  new line is added automatically.</t>
  </si>
  <si>
    <t>Period End</t>
  </si>
  <si>
    <t>Period Start</t>
  </si>
  <si>
    <t>Consumption This Period</t>
  </si>
  <si>
    <t>Consumption Cummulative</t>
  </si>
  <si>
    <t>Project</t>
  </si>
  <si>
    <t>Sub-Project/Phase</t>
  </si>
  <si>
    <t>Client</t>
  </si>
  <si>
    <t>Client's Repres.</t>
  </si>
  <si>
    <t>Contractor</t>
  </si>
  <si>
    <t>Project Mngr.</t>
  </si>
  <si>
    <t>QA/QC Mngr.</t>
  </si>
  <si>
    <t>Mix Design</t>
  </si>
  <si>
    <t>Ref.-No.</t>
  </si>
  <si>
    <t>This table is technically without function and just provides a sample and some help how to build a cube ID.</t>
  </si>
  <si>
    <t>Sub-Project or Phase</t>
  </si>
  <si>
    <t>Client's Representative</t>
  </si>
  <si>
    <t>B1-BM-GB-A1:A10 - 29/05/2018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</si>
</sst>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_-;_-* &quot;-&quot;??_€_-;_-@_-"/>
    <numFmt numFmtId="167" formatCode="0.0"/>
    <numFmt numFmtId="170" formatCode="0.000"/>
    <numFmt numFmtId="172" formatCode="_-* #,##0.00\ _€_-;\-* #,##0.00\ _€_-;_-* &quot;-&quot;??\ _€_-;_-@_-"/>
    <numFmt numFmtId="173" formatCode="0.0&quot;m3&quot;"/>
  </numFmts>
  <fonts count="44" x14ac:knownFonts="1">
    <font>
      <sz val="8"/>
      <name val="Calibri"/>
      <family val="2"/>
    </font>
    <font>
      <sz val="10"/>
      <color theme="1"/>
      <name val="Calibri"/>
      <family val="2"/>
    </font>
    <font>
      <sz val="11"/>
      <color theme="1"/>
      <name val="Calibri"/>
      <family val="2"/>
      <scheme val="minor"/>
    </font>
    <font>
      <sz val="11"/>
      <color theme="1"/>
      <name val="Calibri"/>
      <family val="2"/>
      <scheme val="minor"/>
    </font>
    <font>
      <b/>
      <sz val="9"/>
      <name val="Calibri"/>
      <family val="2"/>
      <scheme val="minor"/>
    </font>
    <font>
      <b/>
      <sz val="8"/>
      <name val="Calibri"/>
      <family val="2"/>
      <scheme val="minor"/>
    </font>
    <font>
      <sz val="8"/>
      <name val="Calibri"/>
      <family val="2"/>
      <scheme val="minor"/>
    </font>
    <font>
      <u/>
      <sz val="8"/>
      <color theme="10"/>
      <name val="Calibri"/>
      <family val="2"/>
    </font>
    <font>
      <sz val="8"/>
      <name val="Calibri"/>
      <family val="2"/>
    </font>
    <font>
      <b/>
      <sz val="14"/>
      <color theme="0"/>
      <name val="Calibri"/>
      <family val="2"/>
      <scheme val="minor"/>
    </font>
    <font>
      <b/>
      <sz val="8"/>
      <name val="Calibri"/>
      <family val="2"/>
    </font>
    <font>
      <sz val="9"/>
      <color indexed="81"/>
      <name val="Tahoma"/>
      <family val="2"/>
    </font>
    <font>
      <b/>
      <sz val="9"/>
      <color indexed="81"/>
      <name val="Tahoma"/>
      <family val="2"/>
    </font>
    <font>
      <i/>
      <sz val="8"/>
      <color rgb="FF0070C0"/>
      <name val="Arial Narrow"/>
      <family val="2"/>
    </font>
    <font>
      <sz val="8"/>
      <name val="Arial Narrow"/>
      <family val="2"/>
    </font>
    <font>
      <b/>
      <sz val="8"/>
      <name val="Arial Narrow"/>
      <family val="2"/>
    </font>
    <font>
      <sz val="10"/>
      <name val="Calibri"/>
      <family val="2"/>
      <scheme val="minor"/>
    </font>
    <font>
      <vertAlign val="superscript"/>
      <sz val="10"/>
      <name val="Calibri"/>
      <family val="2"/>
      <scheme val="minor"/>
    </font>
    <font>
      <b/>
      <sz val="10"/>
      <name val="Calibri"/>
      <family val="2"/>
      <scheme val="minor"/>
    </font>
    <font>
      <b/>
      <sz val="18"/>
      <color theme="3"/>
      <name val="Cambria"/>
      <family val="2"/>
      <scheme val="major"/>
    </font>
    <font>
      <sz val="10"/>
      <name val="Arial"/>
      <family val="2"/>
    </font>
    <font>
      <sz val="10"/>
      <name val="Arial"/>
      <family val="2"/>
    </font>
    <font>
      <b/>
      <sz val="9"/>
      <name val="Calibri"/>
      <family val="2"/>
    </font>
    <font>
      <sz val="9"/>
      <color theme="1" tint="0.34998626667073579"/>
      <name val="Calibri"/>
      <family val="2"/>
    </font>
    <font>
      <sz val="8"/>
      <color rgb="FF0070C0"/>
      <name val="Arial Narrow"/>
      <family val="2"/>
    </font>
    <font>
      <b/>
      <sz val="8"/>
      <color rgb="FF0070C0"/>
      <name val="Arial Narrow"/>
      <family val="2"/>
    </font>
    <font>
      <b/>
      <sz val="8"/>
      <color theme="1"/>
      <name val="Calibri"/>
      <family val="2"/>
    </font>
    <font>
      <b/>
      <sz val="8"/>
      <color theme="0"/>
      <name val="Calibri"/>
      <family val="2"/>
      <scheme val="minor"/>
    </font>
    <font>
      <b/>
      <sz val="8"/>
      <color theme="1"/>
      <name val="Calibri"/>
      <family val="2"/>
      <scheme val="minor"/>
    </font>
    <font>
      <b/>
      <i/>
      <sz val="12"/>
      <color theme="4" tint="-0.249977111117893"/>
      <name val="Calibri"/>
      <family val="2"/>
      <scheme val="minor"/>
    </font>
    <font>
      <i/>
      <sz val="11"/>
      <color theme="4" tint="-0.249977111117893"/>
      <name val="Calibri"/>
      <family val="2"/>
      <scheme val="minor"/>
    </font>
    <font>
      <i/>
      <sz val="11"/>
      <color theme="4" tint="-0.249977111117893"/>
      <name val="Calibri"/>
      <family val="2"/>
    </font>
    <font>
      <i/>
      <sz val="8"/>
      <color theme="4" tint="-0.249977111117893"/>
      <name val="Arial Narrow"/>
      <family val="2"/>
    </font>
    <font>
      <b/>
      <sz val="8"/>
      <color theme="1"/>
      <name val="Arial Narrow"/>
      <family val="2"/>
    </font>
    <font>
      <sz val="9"/>
      <name val="Calibri"/>
      <family val="2"/>
      <scheme val="minor"/>
    </font>
    <font>
      <b/>
      <sz val="26"/>
      <color theme="0"/>
      <name val="Calibri"/>
      <family val="2"/>
    </font>
    <font>
      <sz val="11"/>
      <color theme="1"/>
      <name val="Calibri"/>
      <family val="2"/>
    </font>
    <font>
      <sz val="12"/>
      <color theme="1"/>
      <name val="Calibri"/>
      <family val="2"/>
    </font>
    <font>
      <b/>
      <i/>
      <sz val="12"/>
      <color theme="4" tint="-0.249977111117893"/>
      <name val="Calibri"/>
      <family val="2"/>
    </font>
    <font>
      <b/>
      <i/>
      <sz val="12"/>
      <color theme="1"/>
      <name val="Calibri"/>
      <family val="2"/>
    </font>
    <font>
      <b/>
      <sz val="12"/>
      <color theme="1"/>
      <name val="Calibri"/>
      <family val="2"/>
    </font>
    <font>
      <b/>
      <sz val="11"/>
      <name val="Calibri"/>
      <family val="2"/>
      <scheme val="minor"/>
    </font>
    <font>
      <sz val="9"/>
      <name val="Arial Narrow"/>
      <family val="2"/>
    </font>
    <font>
      <b/>
      <sz val="9"/>
      <color rgb="FFFF0000"/>
      <name val="Calibri"/>
      <family val="2"/>
    </font>
  </fonts>
  <fills count="15">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rgb="FFFF0000"/>
        <bgColor indexed="64"/>
      </patternFill>
    </fill>
  </fills>
  <borders count="27">
    <border>
      <left/>
      <right/>
      <top/>
      <bottom/>
      <diagonal/>
    </border>
    <border>
      <left style="thin">
        <color auto="1"/>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s>
  <cellStyleXfs count="12">
    <xf numFmtId="0" fontId="0" fillId="0" borderId="0">
      <alignment horizontal="left" vertical="top"/>
    </xf>
    <xf numFmtId="0" fontId="3" fillId="0" borderId="0"/>
    <xf numFmtId="0" fontId="7" fillId="0" borderId="0" applyNumberFormat="0" applyFill="0" applyBorder="0" applyAlignment="0" applyProtection="0">
      <alignment vertical="top"/>
      <protection locked="0"/>
    </xf>
    <xf numFmtId="0" fontId="8" fillId="0" borderId="0">
      <alignment horizontal="left" vertical="top"/>
    </xf>
    <xf numFmtId="0" fontId="20" fillId="0" borderId="0"/>
    <xf numFmtId="164" fontId="21" fillId="0" borderId="0" applyFont="0" applyFill="0" applyBorder="0" applyAlignment="0" applyProtection="0"/>
    <xf numFmtId="0" fontId="19" fillId="0" borderId="0" applyNumberFormat="0" applyFill="0" applyBorder="0" applyAlignment="0" applyProtection="0"/>
    <xf numFmtId="0" fontId="2" fillId="0" borderId="0"/>
    <xf numFmtId="0" fontId="1" fillId="0" borderId="0"/>
    <xf numFmtId="0" fontId="2" fillId="0" borderId="0"/>
    <xf numFmtId="164" fontId="20" fillId="0" borderId="0" applyFont="0" applyFill="0" applyBorder="0" applyAlignment="0" applyProtection="0"/>
    <xf numFmtId="172" fontId="8" fillId="0" borderId="0" applyFont="0" applyFill="0" applyBorder="0" applyAlignment="0" applyProtection="0"/>
  </cellStyleXfs>
  <cellXfs count="161">
    <xf numFmtId="0" fontId="0" fillId="0" borderId="0" xfId="0">
      <alignment horizontal="left" vertical="top"/>
    </xf>
    <xf numFmtId="0" fontId="4" fillId="0" borderId="0" xfId="3" applyFont="1" applyFill="1" applyBorder="1" applyAlignment="1" applyProtection="1">
      <alignment vertical="center"/>
    </xf>
    <xf numFmtId="0" fontId="5" fillId="0" borderId="0" xfId="3" applyFont="1" applyFill="1" applyBorder="1" applyAlignment="1" applyProtection="1">
      <alignment vertical="center"/>
    </xf>
    <xf numFmtId="0" fontId="5" fillId="0" borderId="0" xfId="3" applyFont="1" applyFill="1" applyBorder="1" applyAlignment="1" applyProtection="1">
      <alignment vertical="center" wrapText="1"/>
    </xf>
    <xf numFmtId="0" fontId="5" fillId="0" borderId="0" xfId="3" applyFont="1" applyFill="1" applyBorder="1" applyAlignment="1" applyProtection="1">
      <alignment vertical="center" textRotation="255"/>
    </xf>
    <xf numFmtId="0" fontId="6" fillId="0" borderId="0" xfId="3" applyFont="1" applyFill="1" applyBorder="1" applyAlignment="1" applyProtection="1">
      <alignment vertical="center"/>
    </xf>
    <xf numFmtId="1" fontId="16" fillId="0" borderId="0" xfId="0" applyNumberFormat="1" applyFont="1" applyFill="1" applyBorder="1" applyAlignment="1" applyProtection="1">
      <alignment horizontal="left" vertical="center"/>
    </xf>
    <xf numFmtId="9" fontId="16" fillId="0" borderId="0" xfId="0" applyNumberFormat="1" applyFont="1" applyFill="1" applyBorder="1" applyAlignment="1" applyProtection="1">
      <alignment horizontal="left" vertical="center"/>
    </xf>
    <xf numFmtId="2" fontId="16" fillId="0" borderId="0" xfId="0" applyNumberFormat="1" applyFont="1" applyAlignment="1" applyProtection="1">
      <alignment vertical="center"/>
    </xf>
    <xf numFmtId="2" fontId="16" fillId="0" borderId="0" xfId="0" applyNumberFormat="1" applyFont="1" applyAlignment="1" applyProtection="1">
      <alignment horizontal="left" vertical="center"/>
    </xf>
    <xf numFmtId="0" fontId="16" fillId="0" borderId="0" xfId="0" applyFont="1" applyAlignment="1" applyProtection="1">
      <alignment vertical="center"/>
    </xf>
    <xf numFmtId="10" fontId="16" fillId="0" borderId="0" xfId="0" applyNumberFormat="1" applyFont="1" applyFill="1" applyBorder="1" applyAlignment="1" applyProtection="1">
      <alignment vertical="center"/>
    </xf>
    <xf numFmtId="0" fontId="16" fillId="0" borderId="0" xfId="0" applyNumberFormat="1" applyFont="1" applyFill="1" applyBorder="1" applyAlignment="1" applyProtection="1">
      <alignment vertical="center"/>
    </xf>
    <xf numFmtId="14" fontId="16" fillId="0" borderId="0" xfId="0" applyNumberFormat="1" applyFont="1" applyFill="1" applyBorder="1" applyAlignment="1" applyProtection="1">
      <alignment vertical="center"/>
    </xf>
    <xf numFmtId="0" fontId="16" fillId="0" borderId="0" xfId="0" applyNumberFormat="1" applyFont="1" applyFill="1" applyBorder="1" applyAlignment="1" applyProtection="1">
      <alignment horizontal="left" vertical="center"/>
    </xf>
    <xf numFmtId="0" fontId="16" fillId="0" borderId="0" xfId="0" applyFont="1" applyAlignment="1" applyProtection="1">
      <alignment horizontal="left" vertical="center"/>
    </xf>
    <xf numFmtId="0" fontId="16" fillId="0" borderId="0" xfId="0" applyFont="1" applyFill="1" applyBorder="1" applyAlignment="1" applyProtection="1">
      <alignment horizontal="left" vertical="center"/>
    </xf>
    <xf numFmtId="0" fontId="16" fillId="0" borderId="0" xfId="0" applyFont="1" applyAlignment="1" applyProtection="1">
      <alignment horizontal="left" vertical="center"/>
    </xf>
    <xf numFmtId="0" fontId="13" fillId="0" borderId="0" xfId="0" applyFont="1" applyFill="1" applyBorder="1" applyAlignment="1" applyProtection="1">
      <alignment horizontal="left" vertical="center"/>
    </xf>
    <xf numFmtId="0" fontId="16" fillId="0" borderId="0" xfId="0" applyNumberFormat="1" applyFont="1" applyFill="1" applyBorder="1" applyAlignment="1" applyProtection="1">
      <alignment horizontal="left" vertical="center"/>
    </xf>
    <xf numFmtId="14" fontId="16" fillId="0" borderId="0" xfId="0" applyNumberFormat="1" applyFont="1" applyFill="1" applyBorder="1" applyAlignment="1" applyProtection="1">
      <alignment horizontal="right" vertical="center"/>
    </xf>
    <xf numFmtId="0" fontId="16" fillId="0" borderId="0" xfId="0" applyFont="1" applyAlignment="1">
      <alignment horizontal="left" vertical="center"/>
    </xf>
    <xf numFmtId="0" fontId="16" fillId="0" borderId="0" xfId="0" applyFont="1" applyAlignment="1" applyProtection="1">
      <alignment horizontal="left" vertical="center"/>
    </xf>
    <xf numFmtId="1" fontId="16" fillId="0" borderId="0" xfId="0" applyNumberFormat="1" applyFont="1" applyFill="1" applyBorder="1" applyAlignment="1" applyProtection="1">
      <alignment horizontal="right" vertical="center"/>
    </xf>
    <xf numFmtId="0" fontId="1" fillId="0" borderId="0" xfId="8"/>
    <xf numFmtId="0" fontId="0" fillId="0" borderId="0" xfId="0" applyAlignment="1" applyProtection="1">
      <alignment vertical="center"/>
    </xf>
    <xf numFmtId="0" fontId="10" fillId="0" borderId="0" xfId="0" applyFont="1">
      <alignment horizontal="left" vertical="top"/>
    </xf>
    <xf numFmtId="0" fontId="22" fillId="0" borderId="4" xfId="4" applyFont="1" applyFill="1" applyBorder="1"/>
    <xf numFmtId="0" fontId="23" fillId="0" borderId="4" xfId="4" applyFont="1" applyFill="1" applyBorder="1"/>
    <xf numFmtId="0" fontId="16" fillId="0" borderId="0" xfId="0" applyFont="1" applyAlignment="1" applyProtection="1">
      <alignment horizontal="right" vertical="center"/>
    </xf>
    <xf numFmtId="0" fontId="24" fillId="0" borderId="0" xfId="0" applyFont="1" applyFill="1" applyBorder="1" applyAlignment="1" applyProtection="1">
      <alignment horizontal="left" vertical="center"/>
    </xf>
    <xf numFmtId="0" fontId="25" fillId="0" borderId="0" xfId="0" applyNumberFormat="1" applyFont="1" applyFill="1" applyBorder="1" applyAlignment="1" applyProtection="1">
      <alignment horizontal="left" vertical="center"/>
    </xf>
    <xf numFmtId="0" fontId="16" fillId="0" borderId="0" xfId="0" applyNumberFormat="1" applyFont="1" applyFill="1" applyBorder="1" applyAlignment="1" applyProtection="1">
      <alignment horizontal="left" vertical="center"/>
    </xf>
    <xf numFmtId="14" fontId="16" fillId="0" borderId="0" xfId="0" applyNumberFormat="1" applyFont="1" applyFill="1" applyBorder="1" applyAlignment="1" applyProtection="1">
      <alignment horizontal="right" vertical="center"/>
    </xf>
    <xf numFmtId="0" fontId="16" fillId="0" borderId="0" xfId="0" applyFont="1" applyAlignment="1">
      <alignment horizontal="left" vertical="center"/>
    </xf>
    <xf numFmtId="2" fontId="16" fillId="0" borderId="0" xfId="0" applyNumberFormat="1" applyFont="1" applyAlignment="1" applyProtection="1">
      <alignment horizontal="left" vertical="center"/>
    </xf>
    <xf numFmtId="1" fontId="16" fillId="0" borderId="0" xfId="0" applyNumberFormat="1" applyFont="1" applyFill="1" applyBorder="1" applyAlignment="1" applyProtection="1">
      <alignment horizontal="right" vertical="center"/>
    </xf>
    <xf numFmtId="10" fontId="16" fillId="0" borderId="0" xfId="0" applyNumberFormat="1" applyFont="1" applyFill="1" applyBorder="1" applyAlignment="1" applyProtection="1">
      <alignment horizontal="right" vertical="center"/>
    </xf>
    <xf numFmtId="167" fontId="16" fillId="0" borderId="0" xfId="0" applyNumberFormat="1" applyFont="1" applyFill="1" applyBorder="1" applyAlignment="1" applyProtection="1">
      <alignment horizontal="right" vertical="center"/>
    </xf>
    <xf numFmtId="0" fontId="18" fillId="0" borderId="0" xfId="0" applyFont="1" applyAlignment="1" applyProtection="1">
      <alignment horizontal="left" vertical="center"/>
    </xf>
    <xf numFmtId="0" fontId="22" fillId="4" borderId="5" xfId="4" applyFont="1" applyFill="1" applyBorder="1" applyAlignment="1">
      <alignment horizontal="center"/>
    </xf>
    <xf numFmtId="0" fontId="22" fillId="4" borderId="6" xfId="4" applyFont="1" applyFill="1" applyBorder="1" applyAlignment="1">
      <alignment horizontal="center"/>
    </xf>
    <xf numFmtId="0" fontId="5" fillId="0" borderId="0" xfId="0" applyFont="1" applyFill="1" applyBorder="1" applyAlignment="1" applyProtection="1">
      <alignment horizontal="center" vertical="top" wrapText="1"/>
    </xf>
    <xf numFmtId="0" fontId="0" fillId="0" borderId="0" xfId="0" applyFill="1" applyBorder="1">
      <alignment horizontal="left" vertical="top"/>
    </xf>
    <xf numFmtId="0" fontId="0" fillId="0" borderId="7" xfId="0" applyBorder="1">
      <alignment horizontal="left" vertical="top"/>
    </xf>
    <xf numFmtId="0" fontId="0" fillId="0" borderId="2" xfId="0" applyBorder="1">
      <alignment horizontal="left" vertical="top"/>
    </xf>
    <xf numFmtId="0" fontId="0" fillId="0" borderId="3" xfId="0" applyBorder="1">
      <alignment horizontal="left" vertical="top"/>
    </xf>
    <xf numFmtId="0" fontId="34" fillId="0" borderId="0" xfId="0" applyFont="1" applyFill="1" applyBorder="1" applyAlignment="1" applyProtection="1">
      <alignment horizontal="center" vertical="center" wrapText="1"/>
    </xf>
    <xf numFmtId="0" fontId="35" fillId="14" borderId="0" xfId="8" applyFont="1" applyFill="1" applyAlignment="1">
      <alignment horizontal="center" vertical="center"/>
    </xf>
    <xf numFmtId="0" fontId="1" fillId="0" borderId="0" xfId="8" applyAlignment="1">
      <alignment vertical="top"/>
    </xf>
    <xf numFmtId="0" fontId="36" fillId="0" borderId="0" xfId="8" applyFont="1" applyAlignment="1">
      <alignment vertical="top"/>
    </xf>
    <xf numFmtId="0" fontId="37" fillId="0" borderId="0" xfId="8" applyFont="1" applyAlignment="1">
      <alignment vertical="top"/>
    </xf>
    <xf numFmtId="0" fontId="37" fillId="0" borderId="0" xfId="8" applyFont="1" applyAlignment="1">
      <alignment horizontal="left" vertical="top" wrapText="1"/>
    </xf>
    <xf numFmtId="0" fontId="37" fillId="0" borderId="0" xfId="8" applyFont="1" applyAlignment="1">
      <alignment horizontal="left" vertical="top" wrapText="1"/>
    </xf>
    <xf numFmtId="2" fontId="16" fillId="0" borderId="0" xfId="0" applyNumberFormat="1" applyFont="1" applyAlignment="1" applyProtection="1">
      <alignment horizontal="right" vertical="center"/>
    </xf>
    <xf numFmtId="0" fontId="37" fillId="0" borderId="0" xfId="8" applyFont="1" applyFill="1" applyAlignment="1">
      <alignment horizontal="left" vertical="top" wrapText="1"/>
    </xf>
    <xf numFmtId="0" fontId="4" fillId="0" borderId="0" xfId="3" applyFont="1" applyFill="1" applyBorder="1" applyAlignment="1" applyProtection="1">
      <alignment vertical="top"/>
    </xf>
    <xf numFmtId="0" fontId="0" fillId="0" borderId="0" xfId="0" applyAlignment="1" applyProtection="1">
      <alignment vertical="top"/>
    </xf>
    <xf numFmtId="0" fontId="5" fillId="0" borderId="0" xfId="3" applyFont="1" applyFill="1" applyBorder="1" applyAlignment="1" applyProtection="1">
      <alignment vertical="top"/>
    </xf>
    <xf numFmtId="0" fontId="5" fillId="0" borderId="0" xfId="3" applyFont="1" applyFill="1" applyBorder="1" applyAlignment="1" applyProtection="1">
      <alignment vertical="top" wrapText="1"/>
    </xf>
    <xf numFmtId="0" fontId="5" fillId="0" borderId="0" xfId="3" applyFont="1" applyFill="1" applyBorder="1" applyAlignment="1" applyProtection="1">
      <alignment vertical="top" textRotation="255"/>
    </xf>
    <xf numFmtId="0" fontId="6" fillId="0" borderId="0" xfId="3" applyFont="1" applyFill="1" applyBorder="1" applyAlignment="1" applyProtection="1">
      <alignment vertical="top"/>
    </xf>
    <xf numFmtId="0" fontId="0" fillId="0" borderId="0" xfId="0" applyAlignment="1" applyProtection="1">
      <alignment horizontal="left" vertical="top"/>
    </xf>
    <xf numFmtId="0" fontId="14" fillId="0" borderId="0" xfId="0" applyFont="1" applyAlignment="1" applyProtection="1">
      <alignment horizontal="left" vertical="top"/>
    </xf>
    <xf numFmtId="0" fontId="0" fillId="0" borderId="8" xfId="0" applyBorder="1" applyAlignment="1" applyProtection="1">
      <alignment horizontal="left" vertical="top"/>
    </xf>
    <xf numFmtId="0" fontId="22" fillId="0" borderId="8" xfId="0" applyFont="1" applyBorder="1" applyAlignment="1" applyProtection="1">
      <alignment vertical="top"/>
    </xf>
    <xf numFmtId="0" fontId="27" fillId="3" borderId="9" xfId="0" applyFont="1" applyFill="1" applyBorder="1" applyAlignment="1" applyProtection="1">
      <alignment vertical="top" wrapText="1"/>
    </xf>
    <xf numFmtId="0" fontId="27" fillId="3" borderId="10" xfId="0" applyFont="1" applyFill="1" applyBorder="1" applyAlignment="1" applyProtection="1">
      <alignment vertical="top" wrapText="1"/>
    </xf>
    <xf numFmtId="0" fontId="27" fillId="3" borderId="10" xfId="0" applyFont="1" applyFill="1" applyBorder="1" applyAlignment="1" applyProtection="1">
      <alignment horizontal="left" vertical="top" wrapText="1"/>
    </xf>
    <xf numFmtId="0" fontId="27" fillId="3" borderId="11" xfId="0" applyFont="1" applyFill="1" applyBorder="1" applyAlignment="1" applyProtection="1">
      <alignment horizontal="left" vertical="top" wrapText="1"/>
    </xf>
    <xf numFmtId="14" fontId="42" fillId="0" borderId="12" xfId="0" applyNumberFormat="1" applyFont="1" applyFill="1" applyBorder="1" applyAlignment="1" applyProtection="1">
      <alignment vertical="top"/>
    </xf>
    <xf numFmtId="14" fontId="42" fillId="0" borderId="13" xfId="0" applyNumberFormat="1" applyFont="1" applyFill="1" applyBorder="1" applyAlignment="1" applyProtection="1">
      <alignment vertical="top"/>
    </xf>
    <xf numFmtId="173" fontId="42" fillId="0" borderId="13" xfId="0" applyNumberFormat="1" applyFont="1" applyFill="1" applyBorder="1" applyAlignment="1" applyProtection="1">
      <alignment vertical="top"/>
    </xf>
    <xf numFmtId="172" fontId="42" fillId="0" borderId="13" xfId="11" applyFont="1" applyFill="1" applyBorder="1" applyAlignment="1" applyProtection="1">
      <alignment horizontal="left" vertical="top"/>
    </xf>
    <xf numFmtId="172" fontId="42" fillId="0" borderId="14" xfId="11" applyFont="1" applyFill="1" applyBorder="1" applyAlignment="1" applyProtection="1">
      <alignment horizontal="left" vertical="top"/>
    </xf>
    <xf numFmtId="173" fontId="42" fillId="0" borderId="16" xfId="0" applyNumberFormat="1" applyFont="1" applyFill="1" applyBorder="1" applyAlignment="1" applyProtection="1">
      <alignment vertical="top"/>
    </xf>
    <xf numFmtId="172" fontId="42" fillId="0" borderId="16" xfId="11" applyFont="1" applyFill="1" applyBorder="1" applyAlignment="1" applyProtection="1">
      <alignment horizontal="left" vertical="top"/>
    </xf>
    <xf numFmtId="172" fontId="42" fillId="0" borderId="17" xfId="11" applyFont="1" applyFill="1" applyBorder="1" applyAlignment="1" applyProtection="1">
      <alignment horizontal="left" vertical="top"/>
    </xf>
    <xf numFmtId="0" fontId="0" fillId="0" borderId="8" xfId="0" applyFont="1" applyBorder="1" applyAlignment="1" applyProtection="1">
      <alignment horizontal="left" vertical="top"/>
    </xf>
    <xf numFmtId="173" fontId="22" fillId="0" borderId="8" xfId="0" applyNumberFormat="1" applyFont="1" applyBorder="1" applyAlignment="1" applyProtection="1">
      <alignment vertical="top"/>
    </xf>
    <xf numFmtId="0" fontId="43" fillId="0" borderId="1" xfId="0" applyFont="1" applyBorder="1" applyAlignment="1">
      <alignment horizontal="left" vertical="top" wrapText="1"/>
    </xf>
    <xf numFmtId="14" fontId="42" fillId="0" borderId="15" xfId="0" applyNumberFormat="1" applyFont="1" applyFill="1" applyBorder="1" applyAlignment="1" applyProtection="1">
      <alignment vertical="top"/>
    </xf>
    <xf numFmtId="14" fontId="42" fillId="0" borderId="16" xfId="0" applyNumberFormat="1" applyFont="1" applyFill="1" applyBorder="1" applyAlignment="1" applyProtection="1">
      <alignment vertical="top"/>
    </xf>
    <xf numFmtId="0" fontId="5" fillId="2" borderId="9" xfId="3" applyFont="1" applyFill="1" applyBorder="1" applyAlignment="1" applyProtection="1">
      <alignment vertical="top"/>
    </xf>
    <xf numFmtId="0" fontId="41" fillId="0" borderId="10" xfId="3" applyFont="1" applyFill="1" applyBorder="1" applyAlignment="1" applyProtection="1">
      <alignment horizontal="left" vertical="top"/>
    </xf>
    <xf numFmtId="0" fontId="41" fillId="0" borderId="11" xfId="3" applyFont="1" applyFill="1" applyBorder="1" applyAlignment="1" applyProtection="1">
      <alignment horizontal="left" vertical="top"/>
    </xf>
    <xf numFmtId="0" fontId="5" fillId="2" borderId="12" xfId="3" applyFont="1" applyFill="1" applyBorder="1" applyAlignment="1" applyProtection="1">
      <alignment vertical="top"/>
    </xf>
    <xf numFmtId="0" fontId="16" fillId="0" borderId="13" xfId="3" applyFont="1" applyFill="1" applyBorder="1" applyAlignment="1" applyProtection="1">
      <alignment horizontal="left" vertical="top"/>
    </xf>
    <xf numFmtId="0" fontId="16" fillId="0" borderId="14" xfId="3" applyFont="1" applyFill="1" applyBorder="1" applyAlignment="1" applyProtection="1">
      <alignment horizontal="left" vertical="top"/>
    </xf>
    <xf numFmtId="0" fontId="5" fillId="2" borderId="15" xfId="3" applyFont="1" applyFill="1" applyBorder="1" applyAlignment="1" applyProtection="1">
      <alignment vertical="top"/>
    </xf>
    <xf numFmtId="0" fontId="16" fillId="0" borderId="16" xfId="3" applyFont="1" applyFill="1" applyBorder="1" applyAlignment="1" applyProtection="1">
      <alignment horizontal="left" vertical="top"/>
    </xf>
    <xf numFmtId="0" fontId="16" fillId="0" borderId="17" xfId="3" applyFont="1" applyFill="1" applyBorder="1" applyAlignment="1" applyProtection="1">
      <alignment horizontal="left" vertical="top"/>
    </xf>
    <xf numFmtId="0" fontId="9" fillId="3" borderId="9" xfId="3" applyFont="1" applyFill="1" applyBorder="1" applyAlignment="1" applyProtection="1">
      <alignment horizontal="right" vertical="center"/>
    </xf>
    <xf numFmtId="0" fontId="9" fillId="3" borderId="10" xfId="3" applyFont="1" applyFill="1" applyBorder="1" applyAlignment="1" applyProtection="1">
      <alignment horizontal="right" vertical="center"/>
    </xf>
    <xf numFmtId="0" fontId="9" fillId="3" borderId="11" xfId="3" applyFont="1" applyFill="1" applyBorder="1" applyAlignment="1" applyProtection="1">
      <alignment horizontal="right" vertical="center"/>
    </xf>
    <xf numFmtId="0" fontId="9" fillId="3" borderId="12" xfId="3" applyFont="1" applyFill="1" applyBorder="1" applyAlignment="1" applyProtection="1">
      <alignment horizontal="right" vertical="center"/>
    </xf>
    <xf numFmtId="0" fontId="9" fillId="3" borderId="13" xfId="3" applyFont="1" applyFill="1" applyBorder="1" applyAlignment="1" applyProtection="1">
      <alignment horizontal="right" vertical="center"/>
    </xf>
    <xf numFmtId="0" fontId="9" fillId="3" borderId="14" xfId="3" applyFont="1" applyFill="1" applyBorder="1" applyAlignment="1" applyProtection="1">
      <alignment horizontal="right" vertical="center"/>
    </xf>
    <xf numFmtId="14" fontId="16" fillId="0" borderId="13" xfId="3" applyNumberFormat="1" applyFont="1" applyFill="1" applyBorder="1" applyAlignment="1" applyProtection="1">
      <alignment horizontal="left" vertical="top"/>
    </xf>
    <xf numFmtId="14" fontId="16" fillId="0" borderId="14" xfId="3" applyNumberFormat="1" applyFont="1" applyFill="1" applyBorder="1" applyAlignment="1" applyProtection="1">
      <alignment horizontal="left" vertical="top"/>
    </xf>
    <xf numFmtId="0" fontId="5" fillId="2" borderId="15" xfId="3" applyFont="1" applyFill="1" applyBorder="1" applyAlignment="1" applyProtection="1">
      <alignment vertical="top" wrapText="1"/>
    </xf>
    <xf numFmtId="0" fontId="16" fillId="0" borderId="16" xfId="3" applyFont="1" applyFill="1" applyBorder="1" applyAlignment="1" applyProtection="1">
      <alignment horizontal="left" vertical="top" wrapText="1"/>
    </xf>
    <xf numFmtId="0" fontId="16" fillId="0" borderId="17" xfId="3" applyFont="1" applyFill="1" applyBorder="1" applyAlignment="1" applyProtection="1">
      <alignment horizontal="left" vertical="top" wrapText="1"/>
    </xf>
    <xf numFmtId="0" fontId="16" fillId="0" borderId="18" xfId="3" applyFont="1" applyFill="1" applyBorder="1" applyAlignment="1" applyProtection="1">
      <alignment horizontal="left" vertical="top"/>
    </xf>
    <xf numFmtId="0" fontId="5" fillId="2" borderId="9" xfId="3" applyFont="1" applyFill="1" applyBorder="1" applyAlignment="1" applyProtection="1">
      <alignment vertical="center"/>
    </xf>
    <xf numFmtId="0" fontId="29" fillId="0" borderId="10" xfId="3" applyFont="1" applyFill="1" applyBorder="1" applyAlignment="1" applyProtection="1">
      <alignment horizontal="left" vertical="center"/>
      <protection locked="0"/>
    </xf>
    <xf numFmtId="0" fontId="5" fillId="2" borderId="12" xfId="3" applyFont="1" applyFill="1" applyBorder="1" applyAlignment="1" applyProtection="1">
      <alignment vertical="center"/>
    </xf>
    <xf numFmtId="0" fontId="30" fillId="0" borderId="13" xfId="3" applyFont="1" applyFill="1" applyBorder="1" applyAlignment="1" applyProtection="1">
      <alignment horizontal="left" vertical="center"/>
      <protection locked="0"/>
    </xf>
    <xf numFmtId="0" fontId="5" fillId="2" borderId="13" xfId="3" applyFont="1" applyFill="1" applyBorder="1" applyAlignment="1" applyProtection="1">
      <alignment horizontal="left" vertical="center"/>
    </xf>
    <xf numFmtId="14" fontId="30" fillId="0" borderId="13" xfId="3" applyNumberFormat="1" applyFont="1" applyFill="1" applyBorder="1" applyAlignment="1" applyProtection="1">
      <alignment horizontal="left" vertical="center"/>
    </xf>
    <xf numFmtId="14" fontId="30" fillId="0" borderId="14" xfId="3" applyNumberFormat="1" applyFont="1" applyFill="1" applyBorder="1" applyAlignment="1" applyProtection="1">
      <alignment horizontal="left" vertical="center"/>
    </xf>
    <xf numFmtId="0" fontId="31" fillId="0" borderId="13" xfId="0" applyFont="1" applyBorder="1" applyAlignment="1" applyProtection="1">
      <alignment horizontal="left" vertical="center"/>
    </xf>
    <xf numFmtId="0" fontId="31" fillId="0" borderId="14" xfId="0" applyFont="1" applyBorder="1" applyAlignment="1" applyProtection="1">
      <alignment horizontal="left" vertical="center"/>
    </xf>
    <xf numFmtId="0" fontId="0" fillId="0" borderId="12" xfId="0" applyFill="1" applyBorder="1">
      <alignment horizontal="left" vertical="top"/>
    </xf>
    <xf numFmtId="0" fontId="0" fillId="0" borderId="13" xfId="0" applyFill="1" applyBorder="1">
      <alignment horizontal="left" vertical="top"/>
    </xf>
    <xf numFmtId="0" fontId="0" fillId="0" borderId="14" xfId="0" applyFill="1" applyBorder="1">
      <alignment horizontal="left" vertical="top"/>
    </xf>
    <xf numFmtId="0" fontId="28" fillId="7" borderId="12" xfId="0" applyFont="1" applyFill="1" applyBorder="1" applyAlignment="1" applyProtection="1">
      <alignment horizontal="center" vertical="top" wrapText="1"/>
    </xf>
    <xf numFmtId="0" fontId="28" fillId="7" borderId="13" xfId="0" applyFont="1" applyFill="1" applyBorder="1" applyAlignment="1" applyProtection="1">
      <alignment horizontal="center" vertical="top" wrapText="1"/>
    </xf>
    <xf numFmtId="0" fontId="28" fillId="6" borderId="13" xfId="0" applyFont="1" applyFill="1" applyBorder="1" applyAlignment="1" applyProtection="1">
      <alignment horizontal="center" vertical="top" wrapText="1"/>
    </xf>
    <xf numFmtId="0" fontId="26" fillId="6" borderId="13" xfId="0" applyFont="1" applyFill="1" applyBorder="1" applyAlignment="1" applyProtection="1">
      <alignment horizontal="center" vertical="top" wrapText="1"/>
    </xf>
    <xf numFmtId="0" fontId="28" fillId="5" borderId="13" xfId="0" applyFont="1" applyFill="1" applyBorder="1" applyAlignment="1" applyProtection="1">
      <alignment horizontal="center" vertical="top" wrapText="1"/>
    </xf>
    <xf numFmtId="0" fontId="26" fillId="5" borderId="13" xfId="0" applyFont="1" applyFill="1" applyBorder="1" applyAlignment="1" applyProtection="1">
      <alignment horizontal="center" vertical="top" wrapText="1"/>
    </xf>
    <xf numFmtId="0" fontId="28" fillId="8" borderId="13" xfId="0" applyFont="1" applyFill="1" applyBorder="1" applyAlignment="1" applyProtection="1">
      <alignment horizontal="center" vertical="top" wrapText="1"/>
    </xf>
    <xf numFmtId="0" fontId="26" fillId="8" borderId="13" xfId="0" applyFont="1" applyFill="1" applyBorder="1" applyAlignment="1" applyProtection="1">
      <alignment horizontal="center" vertical="top" wrapText="1"/>
    </xf>
    <xf numFmtId="0" fontId="28" fillId="9" borderId="13" xfId="0" applyFont="1" applyFill="1" applyBorder="1" applyAlignment="1" applyProtection="1">
      <alignment horizontal="center" vertical="top" wrapText="1"/>
    </xf>
    <xf numFmtId="0" fontId="28" fillId="9" borderId="14" xfId="0" applyFont="1" applyFill="1" applyBorder="1" applyAlignment="1" applyProtection="1">
      <alignment horizontal="center" vertical="top" wrapText="1"/>
    </xf>
    <xf numFmtId="0" fontId="32" fillId="0" borderId="12" xfId="0" applyNumberFormat="1" applyFont="1" applyFill="1" applyBorder="1" applyAlignment="1" applyProtection="1">
      <alignment vertical="center"/>
      <protection locked="0"/>
    </xf>
    <xf numFmtId="0" fontId="32" fillId="0" borderId="13" xfId="0" applyFont="1" applyFill="1" applyBorder="1" applyAlignment="1" applyProtection="1">
      <alignment vertical="center"/>
      <protection locked="0"/>
    </xf>
    <xf numFmtId="14" fontId="32" fillId="0" borderId="13" xfId="0" applyNumberFormat="1" applyFont="1" applyFill="1" applyBorder="1" applyAlignment="1" applyProtection="1">
      <alignment vertical="center"/>
      <protection locked="0"/>
    </xf>
    <xf numFmtId="1" fontId="32" fillId="0" borderId="13" xfId="0" applyNumberFormat="1" applyFont="1" applyFill="1" applyBorder="1" applyAlignment="1" applyProtection="1">
      <alignment vertical="center"/>
      <protection locked="0"/>
    </xf>
    <xf numFmtId="167" fontId="32" fillId="0" borderId="13" xfId="0" applyNumberFormat="1" applyFont="1" applyFill="1" applyBorder="1" applyAlignment="1" applyProtection="1">
      <alignment vertical="center"/>
      <protection locked="0"/>
    </xf>
    <xf numFmtId="14" fontId="15" fillId="0" borderId="13" xfId="0" applyNumberFormat="1" applyFont="1" applyFill="1" applyBorder="1" applyAlignment="1" applyProtection="1">
      <alignment vertical="center"/>
    </xf>
    <xf numFmtId="167" fontId="33" fillId="0" borderId="13" xfId="0" applyNumberFormat="1" applyFont="1" applyFill="1" applyBorder="1" applyAlignment="1" applyProtection="1">
      <alignment vertical="center"/>
    </xf>
    <xf numFmtId="167" fontId="33" fillId="0" borderId="13" xfId="0" applyNumberFormat="1" applyFont="1" applyFill="1" applyBorder="1" applyAlignment="1" applyProtection="1">
      <alignment horizontal="right" vertical="center"/>
    </xf>
    <xf numFmtId="170" fontId="33" fillId="0" borderId="14" xfId="0" applyNumberFormat="1" applyFont="1" applyFill="1" applyBorder="1" applyAlignment="1" applyProtection="1">
      <alignment horizontal="right" vertical="top"/>
    </xf>
    <xf numFmtId="0" fontId="32" fillId="0" borderId="19" xfId="0" applyNumberFormat="1" applyFont="1" applyFill="1" applyBorder="1" applyAlignment="1" applyProtection="1">
      <alignment vertical="center"/>
      <protection locked="0"/>
    </xf>
    <xf numFmtId="0" fontId="32" fillId="0" borderId="20" xfId="0" applyFont="1" applyFill="1" applyBorder="1" applyAlignment="1" applyProtection="1">
      <alignment vertical="center"/>
      <protection locked="0"/>
    </xf>
    <xf numFmtId="14" fontId="32" fillId="0" borderId="20" xfId="0" applyNumberFormat="1" applyFont="1" applyFill="1" applyBorder="1" applyAlignment="1" applyProtection="1">
      <alignment vertical="center"/>
      <protection locked="0"/>
    </xf>
    <xf numFmtId="1" fontId="32" fillId="0" borderId="20" xfId="0" applyNumberFormat="1" applyFont="1" applyFill="1" applyBorder="1" applyAlignment="1" applyProtection="1">
      <alignment vertical="center"/>
      <protection locked="0"/>
    </xf>
    <xf numFmtId="167" fontId="32" fillId="0" borderId="20" xfId="0" applyNumberFormat="1" applyFont="1" applyFill="1" applyBorder="1" applyAlignment="1" applyProtection="1">
      <alignment vertical="center"/>
      <protection locked="0"/>
    </xf>
    <xf numFmtId="14" fontId="15" fillId="0" borderId="20" xfId="0" applyNumberFormat="1" applyFont="1" applyFill="1" applyBorder="1" applyAlignment="1" applyProtection="1">
      <alignment vertical="center"/>
    </xf>
    <xf numFmtId="167" fontId="33" fillId="0" borderId="20" xfId="0" applyNumberFormat="1" applyFont="1" applyFill="1" applyBorder="1" applyAlignment="1" applyProtection="1">
      <alignment vertical="center"/>
    </xf>
    <xf numFmtId="167" fontId="33" fillId="0" borderId="20" xfId="0" applyNumberFormat="1" applyFont="1" applyFill="1" applyBorder="1" applyAlignment="1" applyProtection="1">
      <alignment horizontal="right" vertical="center"/>
    </xf>
    <xf numFmtId="170" fontId="33" fillId="0" borderId="21" xfId="0" applyNumberFormat="1" applyFont="1" applyFill="1" applyBorder="1" applyAlignment="1" applyProtection="1">
      <alignment horizontal="right" vertical="top"/>
    </xf>
    <xf numFmtId="0" fontId="4" fillId="11" borderId="22" xfId="0" applyFont="1" applyFill="1" applyBorder="1" applyAlignment="1" applyProtection="1">
      <alignment horizontal="center" vertical="center" wrapText="1"/>
    </xf>
    <xf numFmtId="0" fontId="4" fillId="11" borderId="23" xfId="0" applyFont="1" applyFill="1" applyBorder="1" applyAlignment="1" applyProtection="1">
      <alignment horizontal="center" vertical="center" wrapText="1"/>
    </xf>
    <xf numFmtId="0" fontId="4" fillId="4" borderId="23" xfId="0" applyFont="1" applyFill="1" applyBorder="1" applyAlignment="1" applyProtection="1">
      <alignment horizontal="center" vertical="center" wrapText="1"/>
    </xf>
    <xf numFmtId="0" fontId="4" fillId="12" borderId="23" xfId="0" applyFont="1" applyFill="1" applyBorder="1" applyAlignment="1" applyProtection="1">
      <alignment horizontal="center" vertical="center" wrapText="1"/>
    </xf>
    <xf numFmtId="0" fontId="4" fillId="13" borderId="23" xfId="0" applyFont="1" applyFill="1" applyBorder="1" applyAlignment="1" applyProtection="1">
      <alignment horizontal="center" vertical="center" wrapText="1"/>
    </xf>
    <xf numFmtId="0" fontId="4" fillId="10" borderId="23" xfId="0" applyFont="1" applyFill="1" applyBorder="1" applyAlignment="1" applyProtection="1">
      <alignment horizontal="center" vertical="center" wrapText="1"/>
    </xf>
    <xf numFmtId="0" fontId="4" fillId="10" borderId="24" xfId="0" applyFont="1" applyFill="1" applyBorder="1" applyAlignment="1" applyProtection="1">
      <alignment horizontal="center" vertical="center" wrapText="1"/>
    </xf>
    <xf numFmtId="0" fontId="5" fillId="2" borderId="15" xfId="3" applyFont="1" applyFill="1" applyBorder="1" applyAlignment="1" applyProtection="1">
      <alignment vertical="center"/>
    </xf>
    <xf numFmtId="0" fontId="30" fillId="0" borderId="16" xfId="3" applyFont="1" applyFill="1" applyBorder="1" applyAlignment="1" applyProtection="1">
      <alignment horizontal="left" vertical="center"/>
      <protection locked="0"/>
    </xf>
    <xf numFmtId="0" fontId="5" fillId="2" borderId="16" xfId="3" applyFont="1" applyFill="1" applyBorder="1" applyAlignment="1" applyProtection="1">
      <alignment horizontal="left" vertical="center" wrapText="1"/>
    </xf>
    <xf numFmtId="0" fontId="31" fillId="0" borderId="16" xfId="0" applyFont="1" applyBorder="1" applyAlignment="1" applyProtection="1">
      <alignment horizontal="left" vertical="center"/>
    </xf>
    <xf numFmtId="0" fontId="31" fillId="0" borderId="17" xfId="0" applyFont="1" applyBorder="1" applyAlignment="1" applyProtection="1">
      <alignment horizontal="left" vertical="center"/>
    </xf>
    <xf numFmtId="0" fontId="29" fillId="0" borderId="25" xfId="3" applyFont="1" applyFill="1" applyBorder="1" applyAlignment="1" applyProtection="1">
      <alignment horizontal="left" vertical="center"/>
      <protection locked="0"/>
    </xf>
    <xf numFmtId="0" fontId="30" fillId="0" borderId="18" xfId="3" applyFont="1" applyFill="1" applyBorder="1" applyAlignment="1" applyProtection="1">
      <alignment horizontal="left" vertical="center"/>
      <protection locked="0"/>
    </xf>
    <xf numFmtId="0" fontId="30" fillId="0" borderId="26" xfId="3" applyFont="1" applyFill="1" applyBorder="1" applyAlignment="1" applyProtection="1">
      <alignment horizontal="left" vertical="center"/>
      <protection locked="0"/>
    </xf>
    <xf numFmtId="0" fontId="5" fillId="2" borderId="12" xfId="3" applyFont="1" applyFill="1" applyBorder="1" applyAlignment="1" applyProtection="1">
      <alignment horizontal="left" vertical="center"/>
    </xf>
    <xf numFmtId="0" fontId="5" fillId="2" borderId="15" xfId="3" applyFont="1" applyFill="1" applyBorder="1" applyAlignment="1" applyProtection="1">
      <alignment horizontal="left" vertical="center" wrapText="1"/>
    </xf>
  </cellXfs>
  <cellStyles count="12">
    <cellStyle name="Comma 2" xfId="5"/>
    <cellStyle name="Comma 2 2" xfId="10"/>
    <cellStyle name="Comma 3" xfId="11"/>
    <cellStyle name="Hyperlink" xfId="2" builtinId="8" customBuiltin="1"/>
    <cellStyle name="Normal" xfId="0" builtinId="0" customBuiltin="1"/>
    <cellStyle name="Normal 2" xfId="1"/>
    <cellStyle name="Normal 2 2" xfId="9"/>
    <cellStyle name="Normal 3" xfId="3"/>
    <cellStyle name="Normal 4" xfId="4"/>
    <cellStyle name="Normal 5" xfId="7"/>
    <cellStyle name="Normal 6" xfId="8"/>
    <cellStyle name="Title 2" xfId="6"/>
  </cellStyles>
  <dxfs count="55">
    <dxf>
      <font>
        <strike val="0"/>
        <outline val="0"/>
        <shadow val="0"/>
        <u val="none"/>
        <vertAlign val="baseline"/>
        <sz val="8"/>
        <color theme="1"/>
        <name val="Calibri"/>
      </font>
      <fill>
        <patternFill patternType="none">
          <fgColor indexed="64"/>
          <bgColor auto="1"/>
        </patternFill>
      </fill>
      <alignment horizontal="center" vertical="top" textRotation="0" wrapText="1" indent="0" justifyLastLine="0" shrinkToFit="0" readingOrder="0"/>
      <border diagonalUp="0" diagonalDown="0">
        <left style="hair">
          <color auto="1"/>
        </left>
        <right style="hair">
          <color auto="1"/>
        </right>
        <top/>
        <bottom/>
        <vertical style="hair">
          <color auto="1"/>
        </vertical>
        <horizontal style="hair">
          <color auto="1"/>
        </horizontal>
      </border>
    </dxf>
    <dxf>
      <font>
        <b/>
        <i val="0"/>
        <strike val="0"/>
        <condense val="0"/>
        <extend val="0"/>
        <outline val="0"/>
        <shadow val="0"/>
        <u val="none"/>
        <vertAlign val="baseline"/>
        <sz val="8"/>
        <color theme="1"/>
        <name val="Arial Narrow"/>
        <scheme val="none"/>
      </font>
      <numFmt numFmtId="170" formatCode="0.000"/>
      <fill>
        <patternFill patternType="none">
          <fgColor indexed="64"/>
          <bgColor auto="1"/>
        </patternFill>
      </fill>
      <alignment horizontal="right" vertical="top" textRotation="0" wrapText="0" indent="0" justifyLastLine="0" shrinkToFit="0" readingOrder="0"/>
      <border diagonalUp="0" diagonalDown="0">
        <left style="hair">
          <color auto="1"/>
        </left>
        <right/>
        <top style="hair">
          <color auto="1"/>
        </top>
        <bottom style="hair">
          <color auto="1"/>
        </bottom>
        <vertical style="hair">
          <color auto="1"/>
        </vertical>
        <horizontal style="hair">
          <color auto="1"/>
        </horizontal>
      </border>
      <protection locked="1" hidden="0"/>
    </dxf>
    <dxf>
      <font>
        <b/>
        <i val="0"/>
        <strike val="0"/>
        <condense val="0"/>
        <extend val="0"/>
        <outline val="0"/>
        <shadow val="0"/>
        <u val="none"/>
        <vertAlign val="baseline"/>
        <sz val="8"/>
        <color theme="1"/>
        <name val="Arial Narrow"/>
        <scheme val="none"/>
      </font>
      <numFmt numFmtId="167" formatCode="0.0"/>
      <fill>
        <patternFill patternType="none">
          <fgColor indexed="64"/>
          <bgColor auto="1"/>
        </patternFill>
      </fill>
      <alignment horizontal="right"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protection locked="1" hidden="0"/>
    </dxf>
    <dxf>
      <font>
        <b/>
        <i val="0"/>
        <strike val="0"/>
        <condense val="0"/>
        <extend val="0"/>
        <outline val="0"/>
        <shadow val="0"/>
        <u val="none"/>
        <vertAlign val="baseline"/>
        <sz val="8"/>
        <color theme="1"/>
        <name val="Arial Narrow"/>
        <scheme val="none"/>
      </font>
      <numFmt numFmtId="167" formatCode="0.0"/>
      <fill>
        <patternFill patternType="none">
          <fgColor indexed="64"/>
          <bgColor auto="1"/>
        </patternFill>
      </fill>
      <alignment horizontal="right"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protection locked="1" hidden="0"/>
    </dxf>
    <dxf>
      <font>
        <b val="0"/>
        <i/>
        <strike val="0"/>
        <condense val="0"/>
        <extend val="0"/>
        <outline val="0"/>
        <shadow val="0"/>
        <u val="none"/>
        <vertAlign val="baseline"/>
        <sz val="8"/>
        <color theme="4" tint="-0.249977111117893"/>
        <name val="Arial Narrow"/>
        <scheme val="none"/>
      </font>
      <numFmt numFmtId="19" formatCode="dd/mm/yyyy"/>
      <fill>
        <patternFill patternType="none">
          <fgColor indexed="64"/>
          <bgColor auto="1"/>
        </patternFill>
      </fill>
      <alignment horizontal="general"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protection locked="0" hidden="0"/>
    </dxf>
    <dxf>
      <font>
        <b/>
        <i val="0"/>
        <strike val="0"/>
        <condense val="0"/>
        <extend val="0"/>
        <outline val="0"/>
        <shadow val="0"/>
        <u val="none"/>
        <vertAlign val="baseline"/>
        <sz val="8"/>
        <color theme="1"/>
        <name val="Arial Narrow"/>
        <scheme val="none"/>
      </font>
      <numFmt numFmtId="167" formatCode="0.0"/>
      <fill>
        <patternFill patternType="none">
          <fgColor indexed="64"/>
          <bgColor auto="1"/>
        </patternFill>
      </fill>
      <alignment horizontal="general"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protection locked="1" hidden="0"/>
    </dxf>
    <dxf>
      <font>
        <b val="0"/>
        <i/>
        <strike val="0"/>
        <condense val="0"/>
        <extend val="0"/>
        <outline val="0"/>
        <shadow val="0"/>
        <u val="none"/>
        <vertAlign val="baseline"/>
        <sz val="8"/>
        <color theme="4" tint="-0.249977111117893"/>
        <name val="Arial Narrow"/>
        <scheme val="none"/>
      </font>
      <numFmt numFmtId="167" formatCode="0.0"/>
      <fill>
        <patternFill patternType="none">
          <fgColor indexed="64"/>
          <bgColor auto="1"/>
        </patternFill>
      </fill>
      <alignment horizontal="general"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protection locked="0" hidden="0"/>
    </dxf>
    <dxf>
      <font>
        <b val="0"/>
        <i/>
        <strike val="0"/>
        <condense val="0"/>
        <extend val="0"/>
        <outline val="0"/>
        <shadow val="0"/>
        <u val="none"/>
        <vertAlign val="baseline"/>
        <sz val="8"/>
        <color theme="4" tint="-0.249977111117893"/>
        <name val="Arial Narrow"/>
        <scheme val="none"/>
      </font>
      <numFmt numFmtId="167" formatCode="0.0"/>
      <fill>
        <patternFill patternType="none">
          <fgColor indexed="64"/>
          <bgColor auto="1"/>
        </patternFill>
      </fill>
      <alignment horizontal="general"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protection locked="0" hidden="0"/>
    </dxf>
    <dxf>
      <font>
        <b val="0"/>
        <i/>
        <strike val="0"/>
        <condense val="0"/>
        <extend val="0"/>
        <outline val="0"/>
        <shadow val="0"/>
        <u val="none"/>
        <vertAlign val="baseline"/>
        <sz val="8"/>
        <color theme="4" tint="-0.249977111117893"/>
        <name val="Arial Narrow"/>
        <scheme val="none"/>
      </font>
      <numFmt numFmtId="167" formatCode="0.0"/>
      <fill>
        <patternFill patternType="none">
          <fgColor indexed="64"/>
          <bgColor auto="1"/>
        </patternFill>
      </fill>
      <alignment horizontal="general"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protection locked="0" hidden="0"/>
    </dxf>
    <dxf>
      <font>
        <b/>
        <i val="0"/>
        <strike val="0"/>
        <condense val="0"/>
        <extend val="0"/>
        <outline val="0"/>
        <shadow val="0"/>
        <u val="none"/>
        <vertAlign val="baseline"/>
        <sz val="8"/>
        <color auto="1"/>
        <name val="Arial Narrow"/>
        <scheme val="none"/>
      </font>
      <numFmt numFmtId="19" formatCode="dd/mm/yyyy"/>
      <fill>
        <patternFill patternType="none">
          <fgColor indexed="64"/>
          <bgColor auto="1"/>
        </patternFill>
      </fill>
      <alignment horizontal="general"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protection locked="1" hidden="0"/>
    </dxf>
    <dxf>
      <font>
        <b/>
        <i val="0"/>
        <strike val="0"/>
        <condense val="0"/>
        <extend val="0"/>
        <outline val="0"/>
        <shadow val="0"/>
        <u val="none"/>
        <vertAlign val="baseline"/>
        <sz val="8"/>
        <color theme="1"/>
        <name val="Arial Narrow"/>
        <scheme val="none"/>
      </font>
      <numFmt numFmtId="167" formatCode="0.0"/>
      <fill>
        <patternFill patternType="none">
          <fgColor indexed="64"/>
          <bgColor auto="1"/>
        </patternFill>
      </fill>
      <alignment horizontal="general"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protection locked="1" hidden="0"/>
    </dxf>
    <dxf>
      <font>
        <b val="0"/>
        <i/>
        <strike val="0"/>
        <condense val="0"/>
        <extend val="0"/>
        <outline val="0"/>
        <shadow val="0"/>
        <u val="none"/>
        <vertAlign val="baseline"/>
        <sz val="8"/>
        <color theme="4" tint="-0.249977111117893"/>
        <name val="Arial Narrow"/>
        <scheme val="none"/>
      </font>
      <numFmt numFmtId="167" formatCode="0.0"/>
      <fill>
        <patternFill patternType="none">
          <fgColor indexed="64"/>
          <bgColor auto="1"/>
        </patternFill>
      </fill>
      <alignment horizontal="general"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protection locked="0" hidden="0"/>
    </dxf>
    <dxf>
      <font>
        <b val="0"/>
        <i/>
        <strike val="0"/>
        <condense val="0"/>
        <extend val="0"/>
        <outline val="0"/>
        <shadow val="0"/>
        <u val="none"/>
        <vertAlign val="baseline"/>
        <sz val="8"/>
        <color theme="4" tint="-0.249977111117893"/>
        <name val="Arial Narrow"/>
        <scheme val="none"/>
      </font>
      <numFmt numFmtId="167" formatCode="0.0"/>
      <fill>
        <patternFill patternType="none">
          <fgColor indexed="64"/>
          <bgColor auto="1"/>
        </patternFill>
      </fill>
      <alignment horizontal="general"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protection locked="0" hidden="0"/>
    </dxf>
    <dxf>
      <font>
        <b val="0"/>
        <i/>
        <strike val="0"/>
        <condense val="0"/>
        <extend val="0"/>
        <outline val="0"/>
        <shadow val="0"/>
        <u val="none"/>
        <vertAlign val="baseline"/>
        <sz val="8"/>
        <color theme="4" tint="-0.249977111117893"/>
        <name val="Arial Narrow"/>
        <scheme val="none"/>
      </font>
      <numFmt numFmtId="167" formatCode="0.0"/>
      <fill>
        <patternFill patternType="none">
          <fgColor indexed="64"/>
          <bgColor auto="1"/>
        </patternFill>
      </fill>
      <alignment horizontal="general"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protection locked="0" hidden="0"/>
    </dxf>
    <dxf>
      <font>
        <b/>
        <i val="0"/>
        <strike val="0"/>
        <condense val="0"/>
        <extend val="0"/>
        <outline val="0"/>
        <shadow val="0"/>
        <u val="none"/>
        <vertAlign val="baseline"/>
        <sz val="8"/>
        <color auto="1"/>
        <name val="Arial Narrow"/>
        <scheme val="none"/>
      </font>
      <numFmt numFmtId="19" formatCode="dd/mm/yyyy"/>
      <fill>
        <patternFill patternType="none">
          <fgColor indexed="64"/>
          <bgColor auto="1"/>
        </patternFill>
      </fill>
      <alignment horizontal="general"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protection locked="1" hidden="0"/>
    </dxf>
    <dxf>
      <font>
        <b/>
        <i val="0"/>
        <strike val="0"/>
        <condense val="0"/>
        <extend val="0"/>
        <outline val="0"/>
        <shadow val="0"/>
        <u val="none"/>
        <vertAlign val="baseline"/>
        <sz val="8"/>
        <color theme="1"/>
        <name val="Arial Narrow"/>
        <scheme val="none"/>
      </font>
      <numFmt numFmtId="167" formatCode="0.0"/>
      <fill>
        <patternFill patternType="none">
          <fgColor indexed="64"/>
          <bgColor auto="1"/>
        </patternFill>
      </fill>
      <alignment horizontal="general"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protection locked="1" hidden="0"/>
    </dxf>
    <dxf>
      <font>
        <b val="0"/>
        <i/>
        <strike val="0"/>
        <condense val="0"/>
        <extend val="0"/>
        <outline val="0"/>
        <shadow val="0"/>
        <u val="none"/>
        <vertAlign val="baseline"/>
        <sz val="8"/>
        <color theme="4" tint="-0.249977111117893"/>
        <name val="Arial Narrow"/>
        <scheme val="none"/>
      </font>
      <numFmt numFmtId="167" formatCode="0.0"/>
      <fill>
        <patternFill patternType="none">
          <fgColor indexed="64"/>
          <bgColor auto="1"/>
        </patternFill>
      </fill>
      <alignment horizontal="general"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protection locked="0" hidden="0"/>
    </dxf>
    <dxf>
      <font>
        <b val="0"/>
        <i/>
        <strike val="0"/>
        <condense val="0"/>
        <extend val="0"/>
        <outline val="0"/>
        <shadow val="0"/>
        <u val="none"/>
        <vertAlign val="baseline"/>
        <sz val="8"/>
        <color theme="4" tint="-0.249977111117893"/>
        <name val="Arial Narrow"/>
        <scheme val="none"/>
      </font>
      <numFmt numFmtId="167" formatCode="0.0"/>
      <fill>
        <patternFill patternType="none">
          <fgColor indexed="64"/>
          <bgColor auto="1"/>
        </patternFill>
      </fill>
      <alignment horizontal="general"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protection locked="0" hidden="0"/>
    </dxf>
    <dxf>
      <font>
        <b val="0"/>
        <i/>
        <strike val="0"/>
        <condense val="0"/>
        <extend val="0"/>
        <outline val="0"/>
        <shadow val="0"/>
        <u val="none"/>
        <vertAlign val="baseline"/>
        <sz val="8"/>
        <color theme="4" tint="-0.249977111117893"/>
        <name val="Arial Narrow"/>
        <scheme val="none"/>
      </font>
      <numFmt numFmtId="167" formatCode="0.0"/>
      <fill>
        <patternFill patternType="none">
          <fgColor indexed="64"/>
          <bgColor auto="1"/>
        </patternFill>
      </fill>
      <alignment horizontal="general"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protection locked="0" hidden="0"/>
    </dxf>
    <dxf>
      <font>
        <b/>
        <i val="0"/>
        <strike val="0"/>
        <condense val="0"/>
        <extend val="0"/>
        <outline val="0"/>
        <shadow val="0"/>
        <u val="none"/>
        <vertAlign val="baseline"/>
        <sz val="8"/>
        <color auto="1"/>
        <name val="Arial Narrow"/>
        <scheme val="none"/>
      </font>
      <numFmt numFmtId="19" formatCode="dd/mm/yyyy"/>
      <fill>
        <patternFill patternType="none">
          <fgColor indexed="64"/>
          <bgColor auto="1"/>
        </patternFill>
      </fill>
      <alignment horizontal="general"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protection locked="1" hidden="0"/>
    </dxf>
    <dxf>
      <font>
        <b val="0"/>
        <i/>
        <strike val="0"/>
        <condense val="0"/>
        <extend val="0"/>
        <outline val="0"/>
        <shadow val="0"/>
        <u val="none"/>
        <vertAlign val="baseline"/>
        <sz val="8"/>
        <color theme="4" tint="-0.249977111117893"/>
        <name val="Arial Narrow"/>
        <scheme val="none"/>
      </font>
      <numFmt numFmtId="167" formatCode="0.0"/>
      <fill>
        <patternFill patternType="none">
          <fgColor indexed="64"/>
          <bgColor auto="1"/>
        </patternFill>
      </fill>
      <alignment horizontal="general"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protection locked="0" hidden="0"/>
    </dxf>
    <dxf>
      <font>
        <b val="0"/>
        <i/>
        <strike val="0"/>
        <condense val="0"/>
        <extend val="0"/>
        <outline val="0"/>
        <shadow val="0"/>
        <u val="none"/>
        <vertAlign val="baseline"/>
        <sz val="8"/>
        <color theme="4" tint="-0.249977111117893"/>
        <name val="Arial Narrow"/>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protection locked="0" hidden="0"/>
    </dxf>
    <dxf>
      <font>
        <b val="0"/>
        <i/>
        <strike val="0"/>
        <condense val="0"/>
        <extend val="0"/>
        <outline val="0"/>
        <shadow val="0"/>
        <u val="none"/>
        <vertAlign val="baseline"/>
        <sz val="8"/>
        <color theme="4" tint="-0.249977111117893"/>
        <name val="Arial Narrow"/>
        <scheme val="none"/>
      </font>
      <numFmt numFmtId="19" formatCode="dd/mm/yyyy"/>
      <fill>
        <patternFill patternType="none">
          <fgColor indexed="64"/>
          <bgColor auto="1"/>
        </patternFill>
      </fill>
      <alignment horizontal="general"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protection locked="0" hidden="0"/>
    </dxf>
    <dxf>
      <font>
        <b val="0"/>
        <i/>
        <strike val="0"/>
        <condense val="0"/>
        <extend val="0"/>
        <outline val="0"/>
        <shadow val="0"/>
        <u val="none"/>
        <vertAlign val="baseline"/>
        <sz val="8"/>
        <color theme="4" tint="-0.249977111117893"/>
        <name val="Arial Narrow"/>
        <scheme val="none"/>
      </font>
      <fill>
        <patternFill patternType="none">
          <fgColor indexed="64"/>
          <bgColor auto="1"/>
        </patternFill>
      </fill>
      <alignment horizontal="general"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protection locked="0" hidden="0"/>
    </dxf>
    <dxf>
      <font>
        <b val="0"/>
        <i/>
        <strike val="0"/>
        <condense val="0"/>
        <extend val="0"/>
        <outline val="0"/>
        <shadow val="0"/>
        <u val="none"/>
        <vertAlign val="baseline"/>
        <sz val="8"/>
        <color theme="4" tint="-0.249977111117893"/>
        <name val="Arial Narrow"/>
        <scheme val="none"/>
      </font>
      <fill>
        <patternFill patternType="none">
          <fgColor indexed="64"/>
          <bgColor auto="1"/>
        </patternFill>
      </fill>
      <alignment horizontal="general"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protection locked="0" hidden="0"/>
    </dxf>
    <dxf>
      <font>
        <b val="0"/>
        <i/>
        <strike val="0"/>
        <condense val="0"/>
        <extend val="0"/>
        <outline val="0"/>
        <shadow val="0"/>
        <u val="none"/>
        <vertAlign val="baseline"/>
        <sz val="8"/>
        <color theme="4" tint="-0.249977111117893"/>
        <name val="Arial Narrow"/>
        <scheme val="none"/>
      </font>
      <fill>
        <patternFill patternType="none">
          <fgColor indexed="64"/>
          <bgColor auto="1"/>
        </patternFill>
      </fill>
      <alignment horizontal="general" vertical="center" textRotation="0" wrapText="0" indent="0" justifyLastLine="0" shrinkToFit="0" readingOrder="0"/>
      <border diagonalUp="0" diagonalDown="0">
        <left style="hair">
          <color auto="1"/>
        </left>
        <right style="hair">
          <color auto="1"/>
        </right>
        <top style="hair">
          <color auto="1"/>
        </top>
        <bottom style="hair">
          <color auto="1"/>
        </bottom>
        <vertical style="hair">
          <color auto="1"/>
        </vertical>
        <horizontal style="hair">
          <color auto="1"/>
        </horizontal>
      </border>
      <protection locked="0" hidden="0"/>
    </dxf>
    <dxf>
      <font>
        <b val="0"/>
        <i/>
        <strike val="0"/>
        <condense val="0"/>
        <extend val="0"/>
        <outline val="0"/>
        <shadow val="0"/>
        <u val="none"/>
        <vertAlign val="baseline"/>
        <sz val="8"/>
        <color theme="4" tint="-0.249977111117893"/>
        <name val="Arial Narrow"/>
        <scheme val="none"/>
      </font>
      <numFmt numFmtId="0" formatCode="General"/>
      <fill>
        <patternFill patternType="none">
          <fgColor indexed="64"/>
          <bgColor auto="1"/>
        </patternFill>
      </fill>
      <alignment horizontal="general" vertical="center" textRotation="0" wrapText="0" indent="0" justifyLastLine="0" shrinkToFit="0" readingOrder="0"/>
      <border diagonalUp="0" diagonalDown="0">
        <left/>
        <right style="hair">
          <color auto="1"/>
        </right>
        <top style="hair">
          <color auto="1"/>
        </top>
        <bottom style="hair">
          <color auto="1"/>
        </bottom>
        <vertical style="hair">
          <color auto="1"/>
        </vertical>
        <horizontal style="hair">
          <color auto="1"/>
        </horizontal>
      </border>
      <protection locked="0" hidden="0"/>
    </dxf>
    <dxf>
      <fill>
        <patternFill>
          <bgColor theme="0" tint="-4.9989318521683403E-2"/>
        </patternFill>
      </fill>
      <border>
        <top style="hair">
          <color auto="1"/>
        </top>
        <bottom style="hair">
          <color auto="1"/>
        </bottom>
        <vertical/>
        <horizontal/>
      </border>
    </dxf>
    <dxf>
      <fill>
        <patternFill>
          <bgColor theme="0" tint="-4.9989318521683403E-2"/>
        </patternFill>
      </fill>
      <border>
        <top style="hair">
          <color auto="1"/>
        </top>
        <bottom style="hair">
          <color auto="1"/>
        </bottom>
        <vertical/>
        <horizontal/>
      </border>
    </dxf>
    <dxf>
      <fill>
        <patternFill>
          <bgColor theme="0" tint="-4.9989318521683403E-2"/>
        </patternFill>
      </fill>
      <border>
        <top style="hair">
          <color auto="1"/>
        </top>
        <bottom style="hair">
          <color auto="1"/>
        </bottom>
        <vertical/>
        <horizontal/>
      </border>
    </dxf>
    <dxf>
      <fill>
        <patternFill>
          <bgColor theme="0" tint="-4.9989318521683403E-2"/>
        </patternFill>
      </fill>
      <border>
        <top style="hair">
          <color auto="1"/>
        </top>
        <bottom style="hair">
          <color auto="1"/>
        </bottom>
        <vertical/>
        <horizontal/>
      </border>
    </dxf>
    <dxf>
      <fill>
        <patternFill>
          <bgColor rgb="FF92D050"/>
        </patternFill>
      </fill>
    </dxf>
    <dxf>
      <fill>
        <patternFill>
          <bgColor theme="0" tint="-4.9989318521683403E-2"/>
        </patternFill>
      </fill>
      <border>
        <top style="hair">
          <color auto="1"/>
        </top>
        <bottom style="hair">
          <color auto="1"/>
        </bottom>
        <vertical/>
        <horizontal/>
      </border>
    </dxf>
    <dxf>
      <fill>
        <patternFill>
          <bgColor rgb="FFFF0000"/>
        </patternFill>
      </fill>
    </dxf>
    <dxf>
      <fill>
        <patternFill>
          <bgColor rgb="FF92D050"/>
        </patternFill>
      </fill>
    </dxf>
    <dxf>
      <fill>
        <patternFill>
          <bgColor rgb="FFFF0000"/>
        </patternFill>
      </fill>
    </dxf>
    <dxf>
      <fill>
        <patternFill>
          <bgColor theme="0" tint="-4.9989318521683403E-2"/>
        </patternFill>
      </fill>
      <border>
        <top style="hair">
          <color auto="1"/>
        </top>
        <bottom style="hair">
          <color auto="1"/>
        </bottom>
        <vertical/>
        <horizontal/>
      </border>
    </dxf>
    <dxf>
      <fill>
        <patternFill>
          <bgColor theme="0" tint="-4.9989318521683403E-2"/>
        </patternFill>
      </fill>
      <border>
        <top style="hair">
          <color auto="1"/>
        </top>
        <bottom style="hair">
          <color auto="1"/>
        </bottom>
        <vertical/>
        <horizontal/>
      </border>
    </dxf>
    <dxf>
      <fill>
        <patternFill>
          <bgColor theme="0" tint="-4.9989318521683403E-2"/>
        </patternFill>
      </fill>
      <border>
        <top style="hair">
          <color auto="1"/>
        </top>
        <bottom style="hair">
          <color auto="1"/>
        </bottom>
        <vertical/>
        <horizontal/>
      </border>
    </dxf>
    <dxf>
      <fill>
        <patternFill>
          <bgColor theme="0" tint="-4.9989318521683403E-2"/>
        </patternFill>
      </fill>
      <border>
        <top style="hair">
          <color auto="1"/>
        </top>
        <bottom style="hair">
          <color auto="1"/>
        </bottom>
        <vertical/>
        <horizontal/>
      </border>
    </dxf>
    <dxf>
      <fill>
        <patternFill>
          <bgColor theme="0" tint="-4.9989318521683403E-2"/>
        </patternFill>
      </fill>
      <border>
        <top style="hair">
          <color auto="1"/>
        </top>
        <bottom style="hair">
          <color auto="1"/>
        </bottom>
        <vertical/>
        <horizontal/>
      </border>
    </dxf>
    <dxf>
      <fill>
        <patternFill>
          <bgColor theme="0" tint="-4.9989318521683403E-2"/>
        </patternFill>
      </fill>
      <border>
        <top style="hair">
          <color auto="1"/>
        </top>
        <bottom style="hair">
          <color auto="1"/>
        </bottom>
        <vertical/>
        <horizontal/>
      </border>
    </dxf>
    <dxf>
      <fill>
        <patternFill>
          <bgColor theme="0" tint="-4.9989318521683403E-2"/>
        </patternFill>
      </fill>
      <border>
        <top style="hair">
          <color auto="1"/>
        </top>
        <bottom style="hair">
          <color auto="1"/>
        </bottom>
        <vertical/>
        <horizontal/>
      </border>
    </dxf>
    <dxf>
      <fill>
        <patternFill>
          <bgColor theme="0" tint="-4.9989318521683403E-2"/>
        </patternFill>
      </fill>
      <border>
        <top style="hair">
          <color auto="1"/>
        </top>
        <bottom style="hair">
          <color auto="1"/>
        </bottom>
        <vertical/>
        <horizontal/>
      </border>
    </dxf>
    <dxf>
      <fill>
        <patternFill>
          <bgColor theme="0" tint="-4.9989318521683403E-2"/>
        </patternFill>
      </fill>
      <border>
        <top style="hair">
          <color auto="1"/>
        </top>
        <bottom style="hair">
          <color auto="1"/>
        </bottom>
        <vertical/>
        <horizontal/>
      </border>
    </dxf>
    <dxf>
      <fill>
        <patternFill>
          <bgColor theme="0" tint="-4.9989318521683403E-2"/>
        </patternFill>
      </fill>
      <border>
        <top style="hair">
          <color auto="1"/>
        </top>
        <bottom style="hair">
          <color auto="1"/>
        </bottom>
        <vertical/>
        <horizontal/>
      </border>
    </dxf>
    <dxf>
      <fill>
        <patternFill>
          <bgColor theme="0" tint="-4.9989318521683403E-2"/>
        </patternFill>
      </fill>
      <border>
        <top style="hair">
          <color auto="1"/>
        </top>
        <bottom style="hair">
          <color auto="1"/>
        </bottom>
        <vertical/>
        <horizontal/>
      </border>
    </dxf>
    <dxf>
      <fill>
        <patternFill>
          <bgColor theme="0" tint="-4.9989318521683403E-2"/>
        </patternFill>
      </fill>
      <border>
        <top style="hair">
          <color auto="1"/>
        </top>
        <bottom style="hair">
          <color auto="1"/>
        </bottom>
        <vertical/>
        <horizontal/>
      </border>
    </dxf>
    <dxf>
      <fill>
        <patternFill>
          <bgColor theme="0" tint="-4.9989318521683403E-2"/>
        </patternFill>
      </fill>
      <border>
        <top style="hair">
          <color auto="1"/>
        </top>
        <bottom style="hair">
          <color auto="1"/>
        </bottom>
        <vertical/>
        <horizontal/>
      </border>
    </dxf>
    <dxf>
      <fill>
        <patternFill>
          <bgColor theme="0" tint="-4.9989318521683403E-2"/>
        </patternFill>
      </fill>
      <border>
        <top style="hair">
          <color auto="1"/>
        </top>
        <bottom style="hair">
          <color auto="1"/>
        </bottom>
        <vertical/>
        <horizontal/>
      </border>
    </dxf>
    <dxf>
      <border diagonalUp="0" diagonalDown="0">
        <left/>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8"/>
        <color theme="4" tint="-0.249977111117893"/>
        <name val="Arial Narrow"/>
        <scheme val="none"/>
      </font>
      <fill>
        <patternFill patternType="none">
          <fgColor indexed="64"/>
          <bgColor auto="1"/>
        </patternFill>
      </fill>
    </dxf>
  </dxfs>
  <tableStyles count="0" defaultTableStyle="TableStyleMedium9" defaultPivotStyle="PivotStyleLight16"/>
  <colors>
    <mruColors>
      <color rgb="FF339933"/>
      <color rgb="FF00FF00"/>
      <color rgb="FFFF5050"/>
      <color rgb="FF990000"/>
      <color rgb="FF000099"/>
      <color rgb="FF00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ysClr val="windowText" lastClr="000000"/>
                </a:solidFill>
                <a:effectLst>
                  <a:outerShdw blurRad="50800" dist="38100" dir="5400000" algn="t" rotWithShape="0">
                    <a:prstClr val="black">
                      <a:alpha val="40000"/>
                    </a:prstClr>
                  </a:outerShdw>
                </a:effectLst>
                <a:latin typeface="+mn-lt"/>
                <a:ea typeface="+mn-ea"/>
                <a:cs typeface="+mn-cs"/>
              </a:defRPr>
            </a:pPr>
            <a:r>
              <a:rPr lang="en-US" sz="1200">
                <a:solidFill>
                  <a:sysClr val="windowText" lastClr="000000"/>
                </a:solidFill>
              </a:rPr>
              <a:t>Chart 4: Mean Strength</a:t>
            </a:r>
            <a:r>
              <a:rPr lang="en-US" sz="1200" baseline="0">
                <a:solidFill>
                  <a:sysClr val="windowText" lastClr="000000"/>
                </a:solidFill>
              </a:rPr>
              <a:t> @ 28 days</a:t>
            </a:r>
            <a:r>
              <a:rPr lang="en-US" sz="1200" b="0">
                <a:solidFill>
                  <a:sysClr val="windowText" lastClr="000000"/>
                </a:solidFill>
              </a:rPr>
              <a:t> (MPa)</a:t>
            </a:r>
          </a:p>
        </c:rich>
      </c:tx>
      <c:layout>
        <c:manualLayout>
          <c:xMode val="edge"/>
          <c:yMode val="edge"/>
          <c:x val="1.3329216200915943E-3"/>
          <c:y val="4.6296296296296294E-3"/>
        </c:manualLayout>
      </c:layout>
      <c:overlay val="0"/>
      <c:spPr>
        <a:noFill/>
        <a:ln>
          <a:noFill/>
        </a:ln>
        <a:effectLst/>
      </c:spPr>
    </c:title>
    <c:autoTitleDeleted val="0"/>
    <c:plotArea>
      <c:layout/>
      <c:lineChart>
        <c:grouping val="standard"/>
        <c:varyColors val="0"/>
        <c:ser>
          <c:idx val="1"/>
          <c:order val="1"/>
          <c:tx>
            <c:strRef>
              <c:f>Register!$V$9</c:f>
              <c:strCache>
                <c:ptCount val="1"/>
                <c:pt idx="0">
                  <c:v>Ø (N/mm2)</c:v>
                </c:pt>
              </c:strCache>
            </c:strRef>
          </c:tx>
          <c:spPr>
            <a:ln w="6350">
              <a:solidFill>
                <a:schemeClr val="accent1"/>
              </a:solidFill>
            </a:ln>
            <a:effectLst>
              <a:outerShdw blurRad="50800" dist="38100" dir="2700000" algn="tl" rotWithShape="0">
                <a:prstClr val="black">
                  <a:alpha val="40000"/>
                </a:prstClr>
              </a:outerShdw>
            </a:effectLst>
          </c:spPr>
          <c:marker>
            <c:symbol val="none"/>
          </c:marker>
          <c:val>
            <c:numRef>
              <c:f>Register!$V$10:$V$19</c:f>
              <c:numCache>
                <c:formatCode>0.0</c:formatCode>
                <c:ptCount val="10"/>
                <c:pt idx="0">
                  <c:v>35.9</c:v>
                </c:pt>
                <c:pt idx="1">
                  <c:v>39.56666666666667</c:v>
                </c:pt>
                <c:pt idx="2">
                  <c:v>40.1</c:v>
                </c:pt>
                <c:pt idx="3">
                  <c:v>39.699999999999996</c:v>
                </c:pt>
                <c:pt idx="4">
                  <c:v>39.766666666666666</c:v>
                </c:pt>
                <c:pt idx="5">
                  <c:v>38.833333333333336</c:v>
                </c:pt>
                <c:pt idx="6">
                  <c:v>39.9</c:v>
                </c:pt>
                <c:pt idx="7">
                  <c:v>39.966666666666669</c:v>
                </c:pt>
                <c:pt idx="8">
                  <c:v>40.033333333333331</c:v>
                </c:pt>
                <c:pt idx="9">
                  <c:v>39.800000000000004</c:v>
                </c:pt>
              </c:numCache>
            </c:numRef>
          </c:val>
          <c:smooth val="0"/>
        </c:ser>
        <c:dLbls>
          <c:showLegendKey val="0"/>
          <c:showVal val="0"/>
          <c:showCatName val="0"/>
          <c:showSerName val="0"/>
          <c:showPercent val="0"/>
          <c:showBubbleSize val="0"/>
        </c:dLbls>
        <c:smooth val="0"/>
        <c:axId val="-237151504"/>
        <c:axId val="-237150960"/>
        <c:extLst>
          <c:ext xmlns:c15="http://schemas.microsoft.com/office/drawing/2012/chart" uri="{02D57815-91ED-43cb-92C2-25804820EDAC}">
            <c15:filteredLineSeries>
              <c15:ser>
                <c:idx val="0"/>
                <c:order val="0"/>
                <c:tx>
                  <c:strRef>
                    <c:extLst>
                      <c:ext uri="{02D57815-91ED-43cb-92C2-25804820EDAC}">
                        <c15:formulaRef>
                          <c15:sqref>Register!$Y$9</c15:sqref>
                        </c15:formulaRef>
                      </c:ext>
                    </c:extLst>
                    <c:strCache>
                      <c:ptCount val="1"/>
                      <c:pt idx="0">
                        <c:v>Overall x̄</c:v>
                      </c:pt>
                    </c:strCache>
                  </c:strRef>
                </c:tx>
                <c:spPr>
                  <a:ln w="6350">
                    <a:solidFill>
                      <a:srgbClr val="FF0000"/>
                    </a:solidFill>
                  </a:ln>
                  <a:effectLst>
                    <a:outerShdw blurRad="40000" dist="23000" dir="5400000" rotWithShape="0">
                      <a:srgbClr val="000000">
                        <a:alpha val="35000"/>
                      </a:srgbClr>
                    </a:outerShdw>
                  </a:effectLst>
                </c:spPr>
                <c:marker>
                  <c:symbol val="none"/>
                </c:marker>
                <c:val>
                  <c:numRef>
                    <c:extLst>
                      <c:ext uri="{02D57815-91ED-43cb-92C2-25804820EDAC}">
                        <c15:formulaRef>
                          <c15:sqref>Register!$Y$10:$Y$20</c15:sqref>
                        </c15:formulaRef>
                      </c:ext>
                    </c:extLst>
                    <c:numCache>
                      <c:formatCode>0.0</c:formatCode>
                      <c:ptCount val="11"/>
                      <c:pt idx="0">
                        <c:v>35.9</c:v>
                      </c:pt>
                      <c:pt idx="1">
                        <c:v>37.733333333333334</c:v>
                      </c:pt>
                      <c:pt idx="2">
                        <c:v>38.522222222222219</c:v>
                      </c:pt>
                      <c:pt idx="3">
                        <c:v>38.816666666666663</c:v>
                      </c:pt>
                      <c:pt idx="4">
                        <c:v>39.006666666666661</c:v>
                      </c:pt>
                      <c:pt idx="5">
                        <c:v>38.977777777777774</c:v>
                      </c:pt>
                      <c:pt idx="6">
                        <c:v>39.109523809523807</c:v>
                      </c:pt>
                      <c:pt idx="7">
                        <c:v>39.216666666666669</c:v>
                      </c:pt>
                      <c:pt idx="8">
                        <c:v>39.307407407407403</c:v>
                      </c:pt>
                      <c:pt idx="9">
                        <c:v>39.356666666666669</c:v>
                      </c:pt>
                    </c:numCache>
                  </c:numRef>
                </c:val>
                <c:smooth val="0"/>
              </c15:ser>
            </c15:filteredLineSeries>
          </c:ext>
        </c:extLst>
      </c:lineChart>
      <c:catAx>
        <c:axId val="-237151504"/>
        <c:scaling>
          <c:orientation val="minMax"/>
        </c:scaling>
        <c:delete val="1"/>
        <c:axPos val="b"/>
        <c:numFmt formatCode="General" sourceLinked="1"/>
        <c:majorTickMark val="none"/>
        <c:minorTickMark val="none"/>
        <c:tickLblPos val="nextTo"/>
        <c:crossAx val="-237150960"/>
        <c:crosses val="autoZero"/>
        <c:auto val="1"/>
        <c:lblAlgn val="ctr"/>
        <c:lblOffset val="100"/>
        <c:noMultiLvlLbl val="0"/>
      </c:catAx>
      <c:valAx>
        <c:axId val="-237150960"/>
        <c:scaling>
          <c:orientation val="minMax"/>
        </c:scaling>
        <c:delete val="0"/>
        <c:axPos val="l"/>
        <c:majorGridlines>
          <c:spPr>
            <a:ln w="9525" cap="flat" cmpd="sng" algn="ctr">
              <a:solidFill>
                <a:schemeClr val="tx1">
                  <a:lumMod val="65000"/>
                  <a:lumOff val="35000"/>
                  <a:alpha val="10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37151504"/>
        <c:crosses val="autoZero"/>
        <c:crossBetween val="between"/>
      </c:valAx>
      <c:spPr>
        <a:solidFill>
          <a:sysClr val="window" lastClr="FFFFFF"/>
        </a:solidFill>
        <a:ln>
          <a:noFill/>
        </a:ln>
        <a:effectLst/>
      </c:spPr>
    </c:plotArea>
    <c:legend>
      <c:legendPos val="b"/>
      <c:layout/>
      <c:overlay val="0"/>
    </c:legend>
    <c:plotVisOnly val="1"/>
    <c:dispBlanksAs val="zero"/>
    <c:showDLblsOverMax val="0"/>
  </c:chart>
  <c:spPr>
    <a:gradFill flip="none" rotWithShape="1">
      <a:gsLst>
        <a:gs pos="0">
          <a:schemeClr val="accent1">
            <a:lumMod val="5000"/>
            <a:lumOff val="95000"/>
          </a:schemeClr>
        </a:gs>
        <a:gs pos="74000">
          <a:schemeClr val="bg1">
            <a:lumMod val="85000"/>
          </a:schemeClr>
        </a:gs>
        <a:gs pos="100000">
          <a:schemeClr val="accent1">
            <a:lumMod val="20000"/>
            <a:lumOff val="80000"/>
          </a:schemeClr>
        </a:gs>
      </a:gsLst>
      <a:lin ang="5400000" scaled="1"/>
      <a:tileRect/>
    </a:gradFill>
    <a:ln>
      <a:noFill/>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dk1"/>
                </a:solidFill>
                <a:latin typeface="+mn-lt"/>
                <a:ea typeface="+mn-ea"/>
                <a:cs typeface="+mn-cs"/>
              </a:defRPr>
            </a:pPr>
            <a:r>
              <a:rPr lang="en-US" sz="1200" b="1" cap="none" spc="0">
                <a:ln w="0"/>
                <a:solidFill>
                  <a:schemeClr val="tx1"/>
                </a:solidFill>
                <a:effectLst>
                  <a:outerShdw blurRad="38100" dist="19050" dir="2700000" algn="tl" rotWithShape="0">
                    <a:schemeClr val="dk1">
                      <a:alpha val="40000"/>
                    </a:schemeClr>
                  </a:outerShdw>
                </a:effectLst>
              </a:rPr>
              <a:t>Chart 5: Stand</a:t>
            </a:r>
            <a:r>
              <a:rPr lang="en-US" sz="1200" b="1"/>
              <a:t>. </a:t>
            </a:r>
            <a:r>
              <a:rPr lang="en-US" sz="1200" b="1" cap="none" spc="0">
                <a:ln w="0"/>
                <a:solidFill>
                  <a:schemeClr val="tx1"/>
                </a:solidFill>
                <a:effectLst>
                  <a:outerShdw blurRad="38100" dist="19050" dir="2700000" algn="tl" rotWithShape="0">
                    <a:schemeClr val="dk1">
                      <a:alpha val="40000"/>
                    </a:schemeClr>
                  </a:outerShdw>
                </a:effectLst>
              </a:rPr>
              <a:t>Distribution</a:t>
            </a:r>
            <a:endParaRPr lang="en-US" sz="1200" b="1"/>
          </a:p>
        </c:rich>
      </c:tx>
      <c:layout>
        <c:manualLayout>
          <c:xMode val="edge"/>
          <c:yMode val="edge"/>
          <c:x val="6.4148148148147959E-3"/>
          <c:y val="1.4487793748574037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dk1"/>
              </a:solidFill>
              <a:latin typeface="+mn-lt"/>
              <a:ea typeface="+mn-ea"/>
              <a:cs typeface="+mn-cs"/>
            </a:defRPr>
          </a:pPr>
          <a:endParaRPr lang="en-US"/>
        </a:p>
      </c:txPr>
    </c:title>
    <c:autoTitleDeleted val="0"/>
    <c:plotArea>
      <c:layout/>
      <c:scatterChart>
        <c:scatterStyle val="lineMarker"/>
        <c:varyColors val="0"/>
        <c:ser>
          <c:idx val="0"/>
          <c:order val="0"/>
          <c:spPr>
            <a:ln w="28575" cap="rnd">
              <a:noFill/>
              <a:round/>
            </a:ln>
            <a:effectLst/>
          </c:spPr>
          <c:marker>
            <c:symbol val="circle"/>
            <c:size val="3"/>
            <c:spPr>
              <a:solidFill>
                <a:schemeClr val="accent1">
                  <a:lumMod val="75000"/>
                </a:schemeClr>
              </a:solidFill>
              <a:ln w="6350">
                <a:noFill/>
              </a:ln>
              <a:effectLst/>
            </c:spPr>
          </c:marker>
          <c:xVal>
            <c:numRef>
              <c:f>Register!$V$10:$V$20</c:f>
              <c:numCache>
                <c:formatCode>0.0</c:formatCode>
                <c:ptCount val="11"/>
                <c:pt idx="0">
                  <c:v>35.9</c:v>
                </c:pt>
                <c:pt idx="1">
                  <c:v>39.56666666666667</c:v>
                </c:pt>
                <c:pt idx="2">
                  <c:v>40.1</c:v>
                </c:pt>
                <c:pt idx="3">
                  <c:v>39.699999999999996</c:v>
                </c:pt>
                <c:pt idx="4">
                  <c:v>39.766666666666666</c:v>
                </c:pt>
                <c:pt idx="5">
                  <c:v>38.833333333333336</c:v>
                </c:pt>
                <c:pt idx="6">
                  <c:v>39.9</c:v>
                </c:pt>
                <c:pt idx="7">
                  <c:v>39.966666666666669</c:v>
                </c:pt>
                <c:pt idx="8">
                  <c:v>40.033333333333331</c:v>
                </c:pt>
                <c:pt idx="9">
                  <c:v>39.800000000000004</c:v>
                </c:pt>
              </c:numCache>
            </c:numRef>
          </c:xVal>
          <c:yVal>
            <c:numRef>
              <c:f>Register!$Z$10:$Z$20</c:f>
              <c:numCache>
                <c:formatCode>0.000</c:formatCode>
                <c:ptCount val="11"/>
                <c:pt idx="0">
                  <c:v>1.2978909607342542E-5</c:v>
                </c:pt>
                <c:pt idx="1">
                  <c:v>0.51147505620463785</c:v>
                </c:pt>
                <c:pt idx="2">
                  <c:v>0.3254953581741647</c:v>
                </c:pt>
                <c:pt idx="3">
                  <c:v>0.47900860957775082</c:v>
                </c:pt>
                <c:pt idx="4">
                  <c:v>0.45809500449911189</c:v>
                </c:pt>
                <c:pt idx="5">
                  <c:v>0.41698568999407276</c:v>
                </c:pt>
                <c:pt idx="6">
                  <c:v>0.40915290690350647</c:v>
                </c:pt>
                <c:pt idx="7">
                  <c:v>0.3821232737399553</c:v>
                </c:pt>
                <c:pt idx="8">
                  <c:v>0.35407060737031482</c:v>
                </c:pt>
                <c:pt idx="9">
                  <c:v>0.44665775178605688</c:v>
                </c:pt>
              </c:numCache>
            </c:numRef>
          </c:yVal>
          <c:smooth val="0"/>
        </c:ser>
        <c:dLbls>
          <c:showLegendKey val="0"/>
          <c:showVal val="0"/>
          <c:showCatName val="0"/>
          <c:showSerName val="0"/>
          <c:showPercent val="0"/>
          <c:showBubbleSize val="0"/>
        </c:dLbls>
        <c:axId val="-1018010096"/>
        <c:axId val="-1018007920"/>
      </c:scatterChart>
      <c:valAx>
        <c:axId val="-101801009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1018007920"/>
        <c:crosses val="autoZero"/>
        <c:crossBetween val="midCat"/>
      </c:valAx>
      <c:valAx>
        <c:axId val="-1018007920"/>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1018010096"/>
        <c:crosses val="autoZero"/>
        <c:crossBetween val="midCat"/>
      </c:valAx>
      <c:spPr>
        <a:solidFill>
          <a:schemeClr val="bg1"/>
        </a:solidFill>
        <a:ln>
          <a:noFill/>
        </a:ln>
        <a:effectLst/>
      </c:spPr>
    </c:plotArea>
    <c:plotVisOnly val="1"/>
    <c:dispBlanksAs val="gap"/>
    <c:showDLblsOverMax val="0"/>
  </c:chart>
  <c:spPr>
    <a:gradFill flip="none" rotWithShape="1">
      <a:gsLst>
        <a:gs pos="0">
          <a:schemeClr val="dk1">
            <a:tint val="50000"/>
            <a:satMod val="300000"/>
            <a:lumMod val="5000"/>
            <a:lumOff val="95000"/>
          </a:schemeClr>
        </a:gs>
        <a:gs pos="74000">
          <a:schemeClr val="bg1">
            <a:lumMod val="85000"/>
          </a:schemeClr>
        </a:gs>
        <a:gs pos="100000">
          <a:schemeClr val="accent1">
            <a:lumMod val="20000"/>
            <a:lumOff val="80000"/>
          </a:schemeClr>
        </a:gs>
      </a:gsLst>
      <a:lin ang="5400000" scaled="1"/>
      <a:tileRect/>
    </a:gradFill>
    <a:ln w="9525" cap="flat" cmpd="sng" algn="ctr">
      <a:noFill/>
      <a:prstDash val="solid"/>
      <a:round/>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ysClr val="windowText" lastClr="000000"/>
                </a:solidFill>
                <a:effectLst>
                  <a:outerShdw blurRad="50800" dist="38100" dir="5400000" algn="t" rotWithShape="0">
                    <a:prstClr val="black">
                      <a:alpha val="40000"/>
                    </a:prstClr>
                  </a:outerShdw>
                </a:effectLst>
                <a:latin typeface="+mn-lt"/>
                <a:ea typeface="+mn-ea"/>
                <a:cs typeface="+mn-cs"/>
              </a:defRPr>
            </a:pPr>
            <a:r>
              <a:rPr lang="en-US" sz="1200">
                <a:solidFill>
                  <a:sysClr val="windowText" lastClr="000000"/>
                </a:solidFill>
              </a:rPr>
              <a:t>Chart 1: Total No. of Cubes taken</a:t>
            </a:r>
          </a:p>
        </c:rich>
      </c:tx>
      <c:layout>
        <c:manualLayout>
          <c:xMode val="edge"/>
          <c:yMode val="edge"/>
          <c:x val="2.5206916099773241E-3"/>
          <c:y val="0"/>
        </c:manualLayout>
      </c:layout>
      <c:overlay val="0"/>
      <c:spPr>
        <a:noFill/>
        <a:ln>
          <a:noFill/>
        </a:ln>
        <a:effectLst/>
      </c:spPr>
    </c:title>
    <c:autoTitleDeleted val="0"/>
    <c:plotArea>
      <c:layout>
        <c:manualLayout>
          <c:layoutTarget val="inner"/>
          <c:xMode val="edge"/>
          <c:yMode val="edge"/>
          <c:x val="0.10483796296296297"/>
          <c:y val="0.21477357444781489"/>
          <c:w val="0.85473958333333333"/>
          <c:h val="0.53729311689223924"/>
        </c:manualLayout>
      </c:layout>
      <c:barChart>
        <c:barDir val="col"/>
        <c:grouping val="clustered"/>
        <c:varyColors val="0"/>
        <c:ser>
          <c:idx val="0"/>
          <c:order val="0"/>
          <c:tx>
            <c:strRef>
              <c:f>Dashboard!$A$2:$F$2</c:f>
              <c:strCache>
                <c:ptCount val="6"/>
                <c:pt idx="0">
                  <c:v>Total number of cubes</c:v>
                </c:pt>
              </c:strCache>
            </c:strRef>
          </c:tx>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a:outerShdw blurRad="40000" dist="23000" dir="5400000" rotWithShape="0">
                <a:srgbClr val="000000">
                  <a:alpha val="35000"/>
                </a:srgbClr>
              </a:outerShdw>
              <a:softEdge rad="127000"/>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val>
            <c:numRef>
              <c:f>Dashboard!$G$2</c:f>
              <c:numCache>
                <c:formatCode>General</c:formatCode>
                <c:ptCount val="1"/>
                <c:pt idx="0">
                  <c:v>90</c:v>
                </c:pt>
              </c:numCache>
            </c:numRef>
          </c:val>
        </c:ser>
        <c:ser>
          <c:idx val="1"/>
          <c:order val="1"/>
          <c:tx>
            <c:strRef>
              <c:f>Dashboard!$A$3:$F$3</c:f>
              <c:strCache>
                <c:ptCount val="6"/>
                <c:pt idx="0">
                  <c:v>Concrete QTY m3</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val>
            <c:numRef>
              <c:f>Dashboard!$G$3</c:f>
              <c:numCache>
                <c:formatCode>General</c:formatCode>
                <c:ptCount val="1"/>
                <c:pt idx="0">
                  <c:v>198</c:v>
                </c:pt>
              </c:numCache>
            </c:numRef>
          </c:val>
        </c:ser>
        <c:dLbls>
          <c:showLegendKey val="0"/>
          <c:showVal val="0"/>
          <c:showCatName val="0"/>
          <c:showSerName val="0"/>
          <c:showPercent val="0"/>
          <c:showBubbleSize val="0"/>
        </c:dLbls>
        <c:gapWidth val="180"/>
        <c:overlap val="-5"/>
        <c:axId val="-85218304"/>
        <c:axId val="-85240608"/>
      </c:barChart>
      <c:catAx>
        <c:axId val="-8521830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5240608"/>
        <c:crosses val="autoZero"/>
        <c:auto val="1"/>
        <c:lblAlgn val="ctr"/>
        <c:lblOffset val="100"/>
        <c:noMultiLvlLbl val="0"/>
      </c:catAx>
      <c:valAx>
        <c:axId val="-85240608"/>
        <c:scaling>
          <c:orientation val="minMax"/>
        </c:scaling>
        <c:delete val="0"/>
        <c:axPos val="l"/>
        <c:majorGridlines>
          <c:spPr>
            <a:ln w="9525" cap="flat" cmpd="sng" algn="ctr">
              <a:solidFill>
                <a:schemeClr val="tx1">
                  <a:lumMod val="65000"/>
                  <a:lumOff val="3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5218304"/>
        <c:crosses val="autoZero"/>
        <c:crossBetween val="between"/>
      </c:valAx>
      <c:spPr>
        <a:solidFill>
          <a:sysClr val="window" lastClr="FFFFFF"/>
        </a:solid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gradFill flip="none" rotWithShape="1">
      <a:gsLst>
        <a:gs pos="0">
          <a:schemeClr val="accent1">
            <a:lumMod val="5000"/>
            <a:lumOff val="95000"/>
          </a:schemeClr>
        </a:gs>
        <a:gs pos="74000">
          <a:schemeClr val="bg1">
            <a:lumMod val="85000"/>
          </a:schemeClr>
        </a:gs>
        <a:gs pos="100000">
          <a:schemeClr val="accent1">
            <a:lumMod val="20000"/>
            <a:lumOff val="80000"/>
          </a:schemeClr>
        </a:gs>
      </a:gsLst>
      <a:lin ang="5400000" scaled="1"/>
      <a:tileRect/>
    </a:gradFill>
    <a:ln>
      <a:noFill/>
    </a:ln>
    <a:effectLst/>
  </c:spPr>
  <c:txPr>
    <a:bodyPr/>
    <a:lstStyle/>
    <a:p>
      <a:pPr>
        <a:defRPr/>
      </a:pPr>
      <a:endParaRPr lang="en-US"/>
    </a:p>
  </c:txPr>
  <c:printSettings>
    <c:headerFooter/>
    <c:pageMargins b="0.74803149606299213" l="0.19685039370078741" r="0.19685039370078741" t="0.74803149606299213" header="0.31496062992125984" footer="0.31496062992125984"/>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ysClr val="windowText" lastClr="000000"/>
                </a:solidFill>
                <a:effectLst>
                  <a:outerShdw blurRad="50800" dist="38100" dir="5400000" algn="t" rotWithShape="0">
                    <a:prstClr val="black">
                      <a:alpha val="40000"/>
                    </a:prstClr>
                  </a:outerShdw>
                </a:effectLst>
                <a:latin typeface="+mn-lt"/>
                <a:ea typeface="+mn-ea"/>
                <a:cs typeface="+mn-cs"/>
              </a:defRPr>
            </a:pPr>
            <a:r>
              <a:rPr lang="en-US" sz="1200">
                <a:solidFill>
                  <a:sysClr val="windowText" lastClr="000000"/>
                </a:solidFill>
              </a:rPr>
              <a:t>Chart 2: Sample passed vs. failed</a:t>
            </a:r>
          </a:p>
        </c:rich>
      </c:tx>
      <c:layout>
        <c:manualLayout>
          <c:xMode val="edge"/>
          <c:yMode val="edge"/>
          <c:x val="2.5206537512068496E-3"/>
          <c:y val="0"/>
        </c:manualLayout>
      </c:layout>
      <c:overlay val="0"/>
      <c:spPr>
        <a:noFill/>
        <a:ln>
          <a:noFill/>
        </a:ln>
        <a:effectLst/>
      </c:spPr>
    </c:title>
    <c:autoTitleDeleted val="0"/>
    <c:plotArea>
      <c:layout>
        <c:manualLayout>
          <c:layoutTarget val="inner"/>
          <c:xMode val="edge"/>
          <c:yMode val="edge"/>
          <c:x val="8.8081018518518517E-2"/>
          <c:y val="0.22976649413003583"/>
          <c:w val="0.87149652777777775"/>
          <c:h val="0.51480373736890794"/>
        </c:manualLayout>
      </c:layout>
      <c:barChart>
        <c:barDir val="col"/>
        <c:grouping val="clustered"/>
        <c:varyColors val="0"/>
        <c:ser>
          <c:idx val="0"/>
          <c:order val="0"/>
          <c:tx>
            <c:strRef>
              <c:f>Dashboard!$U$4</c:f>
              <c:strCache>
                <c:ptCount val="1"/>
                <c:pt idx="0">
                  <c:v>Passed</c:v>
                </c:pt>
              </c:strCache>
            </c:strRef>
          </c:tx>
          <c:spPr>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val>
            <c:numRef>
              <c:f>Dashboard!$AA$4</c:f>
              <c:numCache>
                <c:formatCode>General</c:formatCode>
                <c:ptCount val="1"/>
                <c:pt idx="0">
                  <c:v>9</c:v>
                </c:pt>
              </c:numCache>
            </c:numRef>
          </c:val>
        </c:ser>
        <c:ser>
          <c:idx val="1"/>
          <c:order val="1"/>
          <c:tx>
            <c:strRef>
              <c:f>Dashboard!$U$3</c:f>
              <c:strCache>
                <c:ptCount val="1"/>
                <c:pt idx="0">
                  <c:v>Failed</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val>
            <c:numRef>
              <c:f>Dashboard!$AA$3</c:f>
              <c:numCache>
                <c:formatCode>General</c:formatCode>
                <c:ptCount val="1"/>
                <c:pt idx="0">
                  <c:v>1</c:v>
                </c:pt>
              </c:numCache>
            </c:numRef>
          </c:val>
        </c:ser>
        <c:dLbls>
          <c:showLegendKey val="0"/>
          <c:showVal val="0"/>
          <c:showCatName val="0"/>
          <c:showSerName val="0"/>
          <c:showPercent val="0"/>
          <c:showBubbleSize val="0"/>
        </c:dLbls>
        <c:gapWidth val="180"/>
        <c:overlap val="-5"/>
        <c:axId val="-85216672"/>
        <c:axId val="-85224832"/>
      </c:barChart>
      <c:catAx>
        <c:axId val="-8521667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5224832"/>
        <c:crosses val="autoZero"/>
        <c:auto val="1"/>
        <c:lblAlgn val="ctr"/>
        <c:lblOffset val="100"/>
        <c:noMultiLvlLbl val="0"/>
      </c:catAx>
      <c:valAx>
        <c:axId val="-85224832"/>
        <c:scaling>
          <c:orientation val="minMax"/>
        </c:scaling>
        <c:delete val="0"/>
        <c:axPos val="l"/>
        <c:majorGridlines>
          <c:spPr>
            <a:ln w="9525" cap="flat" cmpd="sng" algn="ctr">
              <a:solidFill>
                <a:schemeClr val="tx1">
                  <a:lumMod val="65000"/>
                  <a:lumOff val="3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5216672"/>
        <c:crosses val="autoZero"/>
        <c:crossBetween val="between"/>
      </c:valAx>
      <c:spPr>
        <a:solidFill>
          <a:sysClr val="window" lastClr="FFFFFF"/>
        </a:solid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gradFill flip="none" rotWithShape="1">
      <a:gsLst>
        <a:gs pos="0">
          <a:schemeClr val="accent1">
            <a:lumMod val="5000"/>
            <a:lumOff val="95000"/>
          </a:schemeClr>
        </a:gs>
        <a:gs pos="74000">
          <a:schemeClr val="bg1">
            <a:lumMod val="85000"/>
          </a:schemeClr>
        </a:gs>
        <a:gs pos="100000">
          <a:schemeClr val="accent1">
            <a:lumMod val="20000"/>
            <a:lumOff val="80000"/>
          </a:schemeClr>
        </a:gs>
      </a:gsLst>
      <a:lin ang="5400000" scaled="1"/>
      <a:tileRect/>
    </a:gradFill>
    <a:ln>
      <a:noFill/>
    </a:ln>
    <a:effectLst/>
  </c:spPr>
  <c:txPr>
    <a:bodyPr/>
    <a:lstStyle/>
    <a:p>
      <a:pPr>
        <a:defRPr/>
      </a:pPr>
      <a:endParaRPr lang="en-US"/>
    </a:p>
  </c:txPr>
  <c:printSettings>
    <c:headerFooter>
      <c:oddHeader>&amp;C&amp;"Cambria,Bold"&amp;16Concrete Monitoring Dashboard C37&amp;R&amp;D</c:oddHeader>
    </c:headerFooter>
    <c:pageMargins b="0.74803149606299213" l="0.19685039370078741" r="0.19685039370078741" t="0.74803149606299213" header="0.31496062992125984" footer="0.31496062992125984"/>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ysClr val="windowText" lastClr="000000"/>
                </a:solidFill>
                <a:effectLst>
                  <a:outerShdw blurRad="50800" dist="38100" dir="5400000" algn="t" rotWithShape="0">
                    <a:prstClr val="black">
                      <a:alpha val="40000"/>
                    </a:prstClr>
                  </a:outerShdw>
                </a:effectLst>
                <a:latin typeface="+mn-lt"/>
                <a:ea typeface="+mn-ea"/>
                <a:cs typeface="+mn-cs"/>
              </a:defRPr>
            </a:pPr>
            <a:r>
              <a:rPr lang="en-US" sz="1200">
                <a:solidFill>
                  <a:sysClr val="windowText" lastClr="000000"/>
                </a:solidFill>
              </a:rPr>
              <a:t>Chart 3: CuSum Results</a:t>
            </a:r>
            <a:r>
              <a:rPr lang="en-US" sz="1200" b="0">
                <a:solidFill>
                  <a:sysClr val="windowText" lastClr="000000"/>
                </a:solidFill>
              </a:rPr>
              <a:t> (MPa)</a:t>
            </a:r>
          </a:p>
        </c:rich>
      </c:tx>
      <c:layout>
        <c:manualLayout>
          <c:xMode val="edge"/>
          <c:yMode val="edge"/>
          <c:x val="1.3329216200915943E-3"/>
          <c:y val="4.6296296296296294E-3"/>
        </c:manualLayout>
      </c:layout>
      <c:overlay val="0"/>
      <c:spPr>
        <a:noFill/>
        <a:ln>
          <a:noFill/>
        </a:ln>
        <a:effectLst/>
      </c:spPr>
    </c:title>
    <c:autoTitleDeleted val="0"/>
    <c:plotArea>
      <c:layout/>
      <c:lineChart>
        <c:grouping val="standard"/>
        <c:varyColors val="0"/>
        <c:ser>
          <c:idx val="0"/>
          <c:order val="0"/>
          <c:tx>
            <c:strRef>
              <c:f>Register!$X$9</c:f>
              <c:strCache>
                <c:ptCount val="1"/>
                <c:pt idx="0">
                  <c:v>Cu Sum</c:v>
                </c:pt>
              </c:strCache>
            </c:strRef>
          </c:tx>
          <c:spPr>
            <a:ln w="6350">
              <a:solidFill>
                <a:schemeClr val="accent1"/>
              </a:solidFill>
            </a:ln>
            <a:effectLst>
              <a:outerShdw blurRad="50800" dist="38100" dir="2700000" algn="tl" rotWithShape="0">
                <a:prstClr val="black">
                  <a:alpha val="40000"/>
                </a:prstClr>
              </a:outerShdw>
            </a:effectLst>
          </c:spPr>
          <c:marker>
            <c:symbol val="none"/>
          </c:marker>
          <c:cat>
            <c:numRef>
              <c:f>Register!$X$10:$X$20</c:f>
              <c:numCache>
                <c:formatCode>0.0</c:formatCode>
                <c:ptCount val="11"/>
                <c:pt idx="0">
                  <c:v>-1.1000000000000014</c:v>
                </c:pt>
                <c:pt idx="1">
                  <c:v>2.56666666666667</c:v>
                </c:pt>
                <c:pt idx="2">
                  <c:v>3.1000000000000014</c:v>
                </c:pt>
                <c:pt idx="3">
                  <c:v>2.6999999999999957</c:v>
                </c:pt>
                <c:pt idx="4">
                  <c:v>2.7666666666666657</c:v>
                </c:pt>
                <c:pt idx="5">
                  <c:v>1.8333333333333357</c:v>
                </c:pt>
                <c:pt idx="6">
                  <c:v>2.8999999999999986</c:v>
                </c:pt>
                <c:pt idx="7">
                  <c:v>2.9666666666666686</c:v>
                </c:pt>
                <c:pt idx="8">
                  <c:v>3.0333333333333314</c:v>
                </c:pt>
                <c:pt idx="9">
                  <c:v>2.8000000000000043</c:v>
                </c:pt>
              </c:numCache>
            </c:numRef>
          </c:cat>
          <c:val>
            <c:numRef>
              <c:f>Register!$X$10:$X$20</c:f>
              <c:numCache>
                <c:formatCode>0.0</c:formatCode>
                <c:ptCount val="11"/>
                <c:pt idx="0">
                  <c:v>-1.1000000000000014</c:v>
                </c:pt>
                <c:pt idx="1">
                  <c:v>2.56666666666667</c:v>
                </c:pt>
                <c:pt idx="2">
                  <c:v>3.1000000000000014</c:v>
                </c:pt>
                <c:pt idx="3">
                  <c:v>2.6999999999999957</c:v>
                </c:pt>
                <c:pt idx="4">
                  <c:v>2.7666666666666657</c:v>
                </c:pt>
                <c:pt idx="5">
                  <c:v>1.8333333333333357</c:v>
                </c:pt>
                <c:pt idx="6">
                  <c:v>2.8999999999999986</c:v>
                </c:pt>
                <c:pt idx="7">
                  <c:v>2.9666666666666686</c:v>
                </c:pt>
                <c:pt idx="8">
                  <c:v>3.0333333333333314</c:v>
                </c:pt>
                <c:pt idx="9">
                  <c:v>2.8000000000000043</c:v>
                </c:pt>
              </c:numCache>
            </c:numRef>
          </c:val>
          <c:smooth val="0"/>
        </c:ser>
        <c:dLbls>
          <c:showLegendKey val="0"/>
          <c:showVal val="0"/>
          <c:showCatName val="0"/>
          <c:showSerName val="0"/>
          <c:showPercent val="0"/>
          <c:showBubbleSize val="0"/>
        </c:dLbls>
        <c:smooth val="0"/>
        <c:axId val="-237152048"/>
        <c:axId val="-237149328"/>
      </c:lineChart>
      <c:catAx>
        <c:axId val="-237152048"/>
        <c:scaling>
          <c:orientation val="minMax"/>
        </c:scaling>
        <c:delete val="1"/>
        <c:axPos val="b"/>
        <c:numFmt formatCode="0.0" sourceLinked="1"/>
        <c:majorTickMark val="none"/>
        <c:minorTickMark val="none"/>
        <c:tickLblPos val="nextTo"/>
        <c:crossAx val="-237149328"/>
        <c:crosses val="autoZero"/>
        <c:auto val="1"/>
        <c:lblAlgn val="ctr"/>
        <c:lblOffset val="100"/>
        <c:noMultiLvlLbl val="0"/>
      </c:catAx>
      <c:valAx>
        <c:axId val="-237149328"/>
        <c:scaling>
          <c:orientation val="minMax"/>
        </c:scaling>
        <c:delete val="0"/>
        <c:axPos val="l"/>
        <c:majorGridlines>
          <c:spPr>
            <a:ln w="9525" cap="flat" cmpd="sng" algn="ctr">
              <a:solidFill>
                <a:schemeClr val="tx1">
                  <a:lumMod val="65000"/>
                  <a:lumOff val="35000"/>
                  <a:alpha val="10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37152048"/>
        <c:crosses val="autoZero"/>
        <c:crossBetween val="between"/>
      </c:valAx>
      <c:spPr>
        <a:solidFill>
          <a:sysClr val="window" lastClr="FFFFFF"/>
        </a:solidFill>
        <a:ln>
          <a:noFill/>
        </a:ln>
        <a:effectLst/>
      </c:spPr>
    </c:plotArea>
    <c:legend>
      <c:legendPos val="b"/>
      <c:layout/>
      <c:overlay val="0"/>
    </c:legend>
    <c:plotVisOnly val="1"/>
    <c:dispBlanksAs val="zero"/>
    <c:showDLblsOverMax val="0"/>
  </c:chart>
  <c:spPr>
    <a:gradFill flip="none" rotWithShape="1">
      <a:gsLst>
        <a:gs pos="0">
          <a:schemeClr val="accent1">
            <a:lumMod val="5000"/>
            <a:lumOff val="95000"/>
          </a:schemeClr>
        </a:gs>
        <a:gs pos="74000">
          <a:schemeClr val="bg1">
            <a:lumMod val="85000"/>
          </a:schemeClr>
        </a:gs>
        <a:gs pos="100000">
          <a:schemeClr val="accent1">
            <a:lumMod val="20000"/>
            <a:lumOff val="80000"/>
          </a:schemeClr>
        </a:gs>
      </a:gsLst>
      <a:lin ang="5400000" scaled="1"/>
      <a:tileRect/>
    </a:gradFill>
    <a:ln>
      <a:noFill/>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25</xdr:row>
      <xdr:rowOff>187112</xdr:rowOff>
    </xdr:from>
    <xdr:to>
      <xdr:col>37</xdr:col>
      <xdr:colOff>157560</xdr:colOff>
      <xdr:row>34</xdr:row>
      <xdr:rowOff>162512</xdr:rowOff>
    </xdr:to>
    <xdr:graphicFrame macro="">
      <xdr:nvGraphicFramePr>
        <xdr:cNvPr id="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0</xdr:rowOff>
    </xdr:from>
    <xdr:to>
      <xdr:col>37</xdr:col>
      <xdr:colOff>157560</xdr:colOff>
      <xdr:row>46</xdr:row>
      <xdr:rowOff>170134</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xdr:row>
      <xdr:rowOff>0</xdr:rowOff>
    </xdr:from>
    <xdr:to>
      <xdr:col>17</xdr:col>
      <xdr:colOff>159960</xdr:colOff>
      <xdr:row>9</xdr:row>
      <xdr:rowOff>170133</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0</xdr:colOff>
      <xdr:row>1</xdr:row>
      <xdr:rowOff>0</xdr:rowOff>
    </xdr:from>
    <xdr:to>
      <xdr:col>37</xdr:col>
      <xdr:colOff>159960</xdr:colOff>
      <xdr:row>9</xdr:row>
      <xdr:rowOff>170133</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14</xdr:row>
      <xdr:rowOff>0</xdr:rowOff>
    </xdr:from>
    <xdr:to>
      <xdr:col>37</xdr:col>
      <xdr:colOff>157560</xdr:colOff>
      <xdr:row>22</xdr:row>
      <xdr:rowOff>170133</xdr:rowOff>
    </xdr:to>
    <xdr:graphicFrame macro="">
      <xdr:nvGraphicFramePr>
        <xdr:cNvPr id="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c\Dropbox\EKOEE%20-%2005%20Quality\05-4%20Monitoring%20&amp;%20Controlling\05-41%20Register%20&amp;%20Stats\05-411%20Register\05-411%200100(0)%20ITR%20Regi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R Register"/>
      <sheetName val="Dashboard"/>
      <sheetName val="WBS ID"/>
      <sheetName val="Executor"/>
      <sheetName val="Drawing List"/>
      <sheetName val="Sheet2"/>
    </sheetNames>
    <sheetDataSet>
      <sheetData sheetId="0"/>
      <sheetData sheetId="1"/>
      <sheetData sheetId="2">
        <row r="2">
          <cell r="A2" t="str">
            <v>Location</v>
          </cell>
          <cell r="E2" t="str">
            <v>Item</v>
          </cell>
        </row>
        <row r="3">
          <cell r="E3" t="str">
            <v>CL</v>
          </cell>
        </row>
        <row r="4">
          <cell r="E4" t="str">
            <v>GB</v>
          </cell>
        </row>
        <row r="5">
          <cell r="E5" t="str">
            <v>IB</v>
          </cell>
        </row>
        <row r="8">
          <cell r="C8" t="str">
            <v>…</v>
          </cell>
        </row>
        <row r="11">
          <cell r="C11">
            <v>0</v>
          </cell>
        </row>
        <row r="12">
          <cell r="A12">
            <v>0</v>
          </cell>
          <cell r="C12">
            <v>0</v>
          </cell>
          <cell r="E12" t="str">
            <v>GN</v>
          </cell>
        </row>
        <row r="13">
          <cell r="A13">
            <v>0</v>
          </cell>
          <cell r="C13">
            <v>0</v>
          </cell>
          <cell r="E13">
            <v>0</v>
          </cell>
        </row>
        <row r="14">
          <cell r="A14">
            <v>0</v>
          </cell>
          <cell r="C14">
            <v>0</v>
          </cell>
          <cell r="E14">
            <v>0</v>
          </cell>
        </row>
        <row r="15">
          <cell r="A15">
            <v>0</v>
          </cell>
          <cell r="C15">
            <v>0</v>
          </cell>
          <cell r="E15">
            <v>0</v>
          </cell>
        </row>
        <row r="16">
          <cell r="A16">
            <v>0</v>
          </cell>
          <cell r="C16">
            <v>0</v>
          </cell>
          <cell r="E16">
            <v>0</v>
          </cell>
        </row>
        <row r="17">
          <cell r="A17">
            <v>0</v>
          </cell>
          <cell r="C17">
            <v>0</v>
          </cell>
          <cell r="E17">
            <v>0</v>
          </cell>
        </row>
        <row r="18">
          <cell r="A18">
            <v>0</v>
          </cell>
          <cell r="C18">
            <v>0</v>
          </cell>
          <cell r="E18">
            <v>0</v>
          </cell>
        </row>
        <row r="19">
          <cell r="A19">
            <v>0</v>
          </cell>
          <cell r="C19">
            <v>0</v>
          </cell>
          <cell r="E19">
            <v>0</v>
          </cell>
        </row>
      </sheetData>
      <sheetData sheetId="3"/>
      <sheetData sheetId="4"/>
      <sheetData sheetId="5"/>
    </sheetDataSet>
  </externalBook>
</externalLink>
</file>

<file path=xl/tables/table1.xml><?xml version="1.0" encoding="utf-8"?>
<table xmlns="http://schemas.openxmlformats.org/spreadsheetml/2006/main" id="1" name="Register" displayName="Register" ref="A9:Z19" totalsRowShown="0" headerRowDxfId="0" dataDxfId="54">
  <autoFilter ref="A9:Z19"/>
  <tableColumns count="26">
    <tableColumn id="2" name="Cube ID" dataDxfId="26"/>
    <tableColumn id="3" name="No. Cubes" dataDxfId="25"/>
    <tableColumn id="4" name="Delivery Note(s)" dataDxfId="24"/>
    <tableColumn id="5" name="Supplier" dataDxfId="23"/>
    <tableColumn id="6" name="Pour Date" dataDxfId="22"/>
    <tableColumn id="7" name="Grade" dataDxfId="21"/>
    <tableColumn id="8" name="QTY (m3)" dataDxfId="20"/>
    <tableColumn id="9" name="7d Date" dataDxfId="19">
      <calculatedColumnFormula>Register[[#This Row],[Pour Date]]+7</calculatedColumnFormula>
    </tableColumn>
    <tableColumn id="10" name="7d 1 (N/mm2)" dataDxfId="18"/>
    <tableColumn id="11" name="7d 2 (N/mm2)" dataDxfId="17"/>
    <tableColumn id="12" name="7d 3 (N/mm2)" dataDxfId="16"/>
    <tableColumn id="13" name="7d Ø (N/mm2)" dataDxfId="15">
      <calculatedColumnFormula>IF(SUM(I10:K10)=0,"",AVERAGE(I10:K10))</calculatedColumnFormula>
    </tableColumn>
    <tableColumn id="14" name="14 d Date" dataDxfId="14">
      <calculatedColumnFormula>Register[[#This Row],[Pour Date]]+14</calculatedColumnFormula>
    </tableColumn>
    <tableColumn id="15" name="14d 1 (N/mm2)" dataDxfId="13"/>
    <tableColumn id="16" name="14d 2 (N/mm2)" dataDxfId="12"/>
    <tableColumn id="17" name="14d 3 (N/mm2)" dataDxfId="11"/>
    <tableColumn id="18" name="14d Ø (N/mm2)" dataDxfId="10">
      <calculatedColumnFormula>IF(SUM(N10:P10)=0,"",AVERAGE(N10:P10))</calculatedColumnFormula>
    </tableColumn>
    <tableColumn id="19" name="28d Date" dataDxfId="9">
      <calculatedColumnFormula>Register[[#This Row],[Pour Date]]+28</calculatedColumnFormula>
    </tableColumn>
    <tableColumn id="20" name="28d 1 (N/mm2)" dataDxfId="8"/>
    <tableColumn id="21" name="28d 2 (N/mm2)" dataDxfId="7"/>
    <tableColumn id="22" name="28d 3 (N/mm2)" dataDxfId="6"/>
    <tableColumn id="23" name="Ø (N/mm2)" dataDxfId="5">
      <calculatedColumnFormula>IF(SUM(S10:U10)=0,"",AVERAGE(S10:U10))</calculatedColumnFormula>
    </tableColumn>
    <tableColumn id="24" name="Result" dataDxfId="4"/>
    <tableColumn id="25" name="Cu Sum" dataDxfId="3">
      <calculatedColumnFormula>IF(V10="","",V10-F10)</calculatedColumnFormula>
    </tableColumn>
    <tableColumn id="26" name="Overall x̄" dataDxfId="2">
      <calculatedColumnFormula>IF(V10="","",AVERAGE($V$10:V10))</calculatedColumnFormula>
    </tableColumn>
    <tableColumn id="27" name="Distr." dataDxfId="1">
      <calculatedColumnFormula>IF(V10="","",_xlfn.NORM.DIST(V10,AVERAGE(Register[Ø (N/mm2)]),$V$4,FALSE))</calculatedColumnFormula>
    </tableColumn>
  </tableColumns>
  <tableStyleInfo name="TableStyleMedium16" showFirstColumn="0" showLastColumn="0" showRowStripes="1" showColumnStripes="0"/>
</table>
</file>

<file path=xl/tables/table2.xml><?xml version="1.0" encoding="utf-8"?>
<table xmlns="http://schemas.openxmlformats.org/spreadsheetml/2006/main" id="2" name="Suppliers" displayName="Suppliers" ref="A1:A6" totalsRowShown="0" headerRowBorderDxfId="52" tableBorderDxfId="53" totalsRowBorderDxfId="51">
  <autoFilter ref="A1:A6"/>
  <tableColumns count="1">
    <tableColumn id="1" name="Suppliers" dataDxfId="50"/>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2"/>
  <sheetViews>
    <sheetView topLeftCell="A7" zoomScaleNormal="100" workbookViewId="0">
      <selection activeCell="Q13" sqref="Q13"/>
    </sheetView>
  </sheetViews>
  <sheetFormatPr defaultRowHeight="12.9" x14ac:dyDescent="0.4"/>
  <cols>
    <col min="1" max="16384" width="9.140625" style="49"/>
  </cols>
  <sheetData>
    <row r="1" spans="1:13" s="24" customFormat="1" ht="13.8" customHeight="1" x14ac:dyDescent="0.5">
      <c r="A1" s="48" t="s">
        <v>108</v>
      </c>
      <c r="B1" s="48"/>
      <c r="C1" s="48"/>
      <c r="D1" s="48"/>
      <c r="E1" s="48"/>
      <c r="F1" s="48"/>
      <c r="G1" s="48"/>
      <c r="H1" s="48"/>
      <c r="I1" s="48"/>
      <c r="J1" s="48"/>
      <c r="K1" s="48"/>
      <c r="L1" s="48"/>
      <c r="M1" s="48"/>
    </row>
    <row r="2" spans="1:13" s="24" customFormat="1" ht="13.8" customHeight="1" x14ac:dyDescent="0.5">
      <c r="A2" s="48"/>
      <c r="B2" s="48"/>
      <c r="C2" s="48"/>
      <c r="D2" s="48"/>
      <c r="E2" s="48"/>
      <c r="F2" s="48"/>
      <c r="G2" s="48"/>
      <c r="H2" s="48"/>
      <c r="I2" s="48"/>
      <c r="J2" s="48"/>
      <c r="K2" s="48"/>
      <c r="L2" s="48"/>
      <c r="M2" s="48"/>
    </row>
    <row r="3" spans="1:13" s="24" customFormat="1" ht="13.8" customHeight="1" x14ac:dyDescent="0.5">
      <c r="A3" s="48"/>
      <c r="B3" s="48"/>
      <c r="C3" s="48"/>
      <c r="D3" s="48"/>
      <c r="E3" s="48"/>
      <c r="F3" s="48"/>
      <c r="G3" s="48"/>
      <c r="H3" s="48"/>
      <c r="I3" s="48"/>
      <c r="J3" s="48"/>
      <c r="K3" s="48"/>
      <c r="L3" s="48"/>
      <c r="M3" s="48"/>
    </row>
    <row r="4" spans="1:13" s="24" customFormat="1" ht="13.8" customHeight="1" x14ac:dyDescent="0.5">
      <c r="A4" s="48"/>
      <c r="B4" s="48"/>
      <c r="C4" s="48"/>
      <c r="D4" s="48"/>
      <c r="E4" s="48"/>
      <c r="F4" s="48"/>
      <c r="G4" s="48"/>
      <c r="H4" s="48"/>
      <c r="I4" s="48"/>
      <c r="J4" s="48"/>
      <c r="K4" s="48"/>
      <c r="L4" s="48"/>
      <c r="M4" s="48"/>
    </row>
    <row r="5" spans="1:13" s="24" customFormat="1" ht="13.8" customHeight="1" x14ac:dyDescent="0.5">
      <c r="A5" s="48"/>
      <c r="B5" s="48"/>
      <c r="C5" s="48"/>
      <c r="D5" s="48"/>
      <c r="E5" s="48"/>
      <c r="F5" s="48"/>
      <c r="G5" s="48"/>
      <c r="H5" s="48"/>
      <c r="I5" s="48"/>
      <c r="J5" s="48"/>
      <c r="K5" s="48"/>
      <c r="L5" s="48"/>
      <c r="M5" s="48"/>
    </row>
    <row r="6" spans="1:13" s="51" customFormat="1" ht="15.6" x14ac:dyDescent="0.4"/>
    <row r="7" spans="1:13" s="51" customFormat="1" ht="31.2" customHeight="1" x14ac:dyDescent="0.4">
      <c r="A7" s="51" t="s">
        <v>15</v>
      </c>
      <c r="B7" s="52" t="s">
        <v>110</v>
      </c>
      <c r="C7" s="52"/>
      <c r="D7" s="52"/>
      <c r="E7" s="52"/>
      <c r="F7" s="52"/>
      <c r="G7" s="52"/>
      <c r="H7" s="52"/>
      <c r="I7" s="52"/>
      <c r="J7" s="52"/>
      <c r="K7" s="52"/>
      <c r="L7" s="52"/>
      <c r="M7" s="52"/>
    </row>
    <row r="8" spans="1:13" s="51" customFormat="1" ht="15.6" x14ac:dyDescent="0.4"/>
    <row r="9" spans="1:13" s="51" customFormat="1" ht="15.6" x14ac:dyDescent="0.4">
      <c r="A9" s="51" t="s">
        <v>16</v>
      </c>
      <c r="B9" s="52" t="s">
        <v>111</v>
      </c>
      <c r="C9" s="52"/>
      <c r="D9" s="52"/>
      <c r="E9" s="52"/>
      <c r="F9" s="52"/>
      <c r="G9" s="52"/>
      <c r="H9" s="52"/>
      <c r="I9" s="52"/>
      <c r="J9" s="52"/>
      <c r="K9" s="52"/>
      <c r="L9" s="52"/>
      <c r="M9" s="52"/>
    </row>
    <row r="10" spans="1:13" s="51" customFormat="1" ht="15.6" x14ac:dyDescent="0.4"/>
    <row r="11" spans="1:13" s="51" customFormat="1" ht="31.2" customHeight="1" x14ac:dyDescent="0.4">
      <c r="A11" s="53" t="s">
        <v>17</v>
      </c>
      <c r="B11" s="52" t="s">
        <v>109</v>
      </c>
      <c r="C11" s="52"/>
      <c r="D11" s="52"/>
      <c r="E11" s="52"/>
      <c r="F11" s="52"/>
      <c r="G11" s="52"/>
      <c r="H11" s="52"/>
      <c r="I11" s="52"/>
      <c r="J11" s="52"/>
      <c r="K11" s="52"/>
      <c r="L11" s="52"/>
      <c r="M11" s="52"/>
    </row>
    <row r="12" spans="1:13" s="51" customFormat="1" ht="15.6" x14ac:dyDescent="0.4">
      <c r="B12" s="53"/>
      <c r="C12" s="53"/>
      <c r="D12" s="53"/>
      <c r="E12" s="53"/>
      <c r="F12" s="53"/>
      <c r="G12" s="53"/>
      <c r="H12" s="53"/>
      <c r="I12" s="53"/>
      <c r="J12" s="53"/>
      <c r="K12" s="53"/>
      <c r="L12" s="53"/>
    </row>
    <row r="13" spans="1:13" s="51" customFormat="1" ht="93.6" customHeight="1" x14ac:dyDescent="0.4">
      <c r="A13" s="51" t="s">
        <v>18</v>
      </c>
      <c r="B13" s="52" t="s">
        <v>112</v>
      </c>
      <c r="C13" s="52"/>
      <c r="D13" s="52"/>
      <c r="E13" s="52"/>
      <c r="F13" s="52"/>
      <c r="G13" s="52"/>
      <c r="H13" s="52"/>
      <c r="I13" s="52"/>
      <c r="J13" s="52"/>
      <c r="K13" s="52"/>
      <c r="L13" s="52"/>
      <c r="M13" s="52"/>
    </row>
    <row r="14" spans="1:13" s="51" customFormat="1" ht="15.6" x14ac:dyDescent="0.4">
      <c r="A14" s="53"/>
      <c r="B14" s="53"/>
      <c r="C14" s="53"/>
      <c r="D14" s="53"/>
      <c r="E14" s="53"/>
      <c r="F14" s="53"/>
      <c r="G14" s="53"/>
      <c r="H14" s="53"/>
      <c r="I14" s="53"/>
      <c r="J14" s="53"/>
      <c r="K14" s="53"/>
      <c r="L14" s="53"/>
    </row>
    <row r="15" spans="1:13" s="51" customFormat="1" ht="46.8" customHeight="1" x14ac:dyDescent="0.4">
      <c r="A15" s="51" t="s">
        <v>82</v>
      </c>
      <c r="B15" s="55" t="s">
        <v>129</v>
      </c>
      <c r="C15" s="55"/>
      <c r="D15" s="55"/>
      <c r="E15" s="55"/>
      <c r="F15" s="55"/>
      <c r="G15" s="55"/>
      <c r="H15" s="55"/>
      <c r="I15" s="55"/>
      <c r="J15" s="55"/>
      <c r="K15" s="55"/>
      <c r="L15" s="55"/>
      <c r="M15" s="55"/>
    </row>
    <row r="16" spans="1:13" s="51" customFormat="1" ht="15.6" x14ac:dyDescent="0.4"/>
    <row r="17" spans="1:13" s="51" customFormat="1" ht="31.2" customHeight="1" x14ac:dyDescent="0.4">
      <c r="A17" s="51" t="s">
        <v>94</v>
      </c>
      <c r="B17" s="52" t="s">
        <v>98</v>
      </c>
      <c r="C17" s="52"/>
      <c r="D17" s="52"/>
      <c r="E17" s="52"/>
      <c r="F17" s="52"/>
      <c r="G17" s="52"/>
      <c r="H17" s="52"/>
      <c r="I17" s="52"/>
      <c r="J17" s="52"/>
      <c r="K17" s="52"/>
      <c r="L17" s="52"/>
      <c r="M17" s="52"/>
    </row>
    <row r="18" spans="1:13" s="51" customFormat="1" ht="15.6" x14ac:dyDescent="0.4"/>
    <row r="19" spans="1:13" s="51" customFormat="1" ht="15.6" x14ac:dyDescent="0.4"/>
    <row r="20" spans="1:13" s="50" customFormat="1" ht="14.4" x14ac:dyDescent="0.4"/>
    <row r="21" spans="1:13" s="50" customFormat="1" ht="14.4" x14ac:dyDescent="0.4"/>
    <row r="22" spans="1:13" s="50" customFormat="1" ht="14.4" x14ac:dyDescent="0.4"/>
  </sheetData>
  <mergeCells count="7">
    <mergeCell ref="B17:M17"/>
    <mergeCell ref="B7:M7"/>
    <mergeCell ref="B9:M9"/>
    <mergeCell ref="B11:M11"/>
    <mergeCell ref="B13:M13"/>
    <mergeCell ref="B15:M15"/>
    <mergeCell ref="A1:M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00"/>
  </sheetPr>
  <dimension ref="A1:XBM19"/>
  <sheetViews>
    <sheetView tabSelected="1" zoomScaleNormal="100" zoomScaleSheetLayoutView="100" workbookViewId="0">
      <pane xSplit="1" ySplit="9" topLeftCell="B10" activePane="bottomRight" state="frozen"/>
      <selection pane="topRight" activeCell="C1" sqref="C1"/>
      <selection pane="bottomLeft" activeCell="A10" sqref="A10"/>
      <selection pane="bottomRight" activeCell="G23" sqref="G23"/>
    </sheetView>
  </sheetViews>
  <sheetFormatPr defaultColWidth="7.640625" defaultRowHeight="12.9" customHeight="1" x14ac:dyDescent="0.4"/>
  <cols>
    <col min="1" max="1" width="18.640625" customWidth="1"/>
    <col min="2" max="26" width="9.640625" customWidth="1"/>
  </cols>
  <sheetData>
    <row r="1" spans="1:1157 16283:16289" s="25" customFormat="1" ht="12.9" customHeight="1" x14ac:dyDescent="0.4">
      <c r="A1" s="104" t="s">
        <v>134</v>
      </c>
      <c r="B1" s="105" t="s">
        <v>19</v>
      </c>
      <c r="C1" s="105"/>
      <c r="D1" s="105"/>
      <c r="E1" s="105"/>
      <c r="F1" s="105"/>
      <c r="G1" s="105"/>
      <c r="H1" s="105"/>
      <c r="I1" s="105"/>
      <c r="J1" s="105"/>
      <c r="K1" s="105"/>
      <c r="L1" s="156"/>
      <c r="M1" s="92" t="s">
        <v>85</v>
      </c>
      <c r="N1" s="93"/>
      <c r="O1" s="93"/>
      <c r="P1" s="93"/>
      <c r="Q1" s="93"/>
      <c r="R1" s="93"/>
      <c r="S1" s="93"/>
      <c r="T1" s="93"/>
      <c r="U1" s="93"/>
      <c r="V1" s="93"/>
      <c r="W1" s="93"/>
      <c r="X1" s="93"/>
      <c r="Y1" s="93"/>
      <c r="Z1" s="94"/>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c r="AML1" s="1"/>
      <c r="AMM1" s="1"/>
      <c r="AMN1" s="1"/>
      <c r="AMO1" s="1"/>
      <c r="AMP1" s="1"/>
      <c r="AMQ1" s="1"/>
      <c r="AMR1" s="1"/>
      <c r="AMS1" s="1"/>
      <c r="AMT1" s="1"/>
      <c r="AMU1" s="1"/>
      <c r="AMV1" s="1"/>
      <c r="AMW1" s="1"/>
      <c r="AMX1" s="1"/>
      <c r="AMY1" s="1"/>
      <c r="AMZ1" s="1"/>
      <c r="ANA1" s="1"/>
      <c r="ANB1" s="1"/>
      <c r="ANC1" s="1"/>
      <c r="AND1" s="1"/>
      <c r="ANE1" s="1"/>
      <c r="ANF1" s="1"/>
      <c r="ANG1" s="1"/>
      <c r="ANH1" s="1"/>
      <c r="ANI1" s="1"/>
      <c r="ANJ1" s="1"/>
      <c r="ANK1" s="1"/>
      <c r="ANL1" s="1"/>
      <c r="ANM1" s="1"/>
      <c r="ANN1" s="1"/>
      <c r="ANO1" s="1"/>
      <c r="ANP1" s="1"/>
      <c r="ANQ1" s="1"/>
      <c r="ANR1" s="1"/>
      <c r="ANS1" s="1"/>
      <c r="ANT1" s="1"/>
      <c r="ANU1" s="1"/>
      <c r="ANV1" s="1"/>
      <c r="ANW1" s="1"/>
      <c r="ANX1" s="1"/>
      <c r="ANY1" s="1"/>
      <c r="ANZ1" s="1"/>
      <c r="AOA1" s="1"/>
      <c r="AOB1" s="1"/>
      <c r="AOC1" s="1"/>
      <c r="AOD1" s="1"/>
      <c r="AOE1" s="1"/>
      <c r="AOF1" s="1"/>
      <c r="AOG1" s="1"/>
      <c r="AOH1" s="1"/>
      <c r="AOI1" s="1"/>
      <c r="AOJ1" s="1"/>
      <c r="AOK1" s="1"/>
      <c r="AOL1" s="1"/>
      <c r="AOM1" s="1"/>
      <c r="AON1" s="1"/>
      <c r="AOO1" s="1"/>
      <c r="AOP1" s="1"/>
      <c r="AOQ1" s="1"/>
      <c r="AOR1" s="1"/>
      <c r="AOS1" s="1"/>
      <c r="AOT1" s="1"/>
      <c r="AOU1" s="1"/>
      <c r="AOV1" s="1"/>
      <c r="AOW1" s="1"/>
      <c r="AOX1" s="1"/>
      <c r="AOY1" s="1"/>
      <c r="AOZ1" s="1"/>
      <c r="APA1" s="1"/>
      <c r="APB1" s="1"/>
      <c r="APC1" s="1"/>
      <c r="APD1" s="1"/>
      <c r="APE1" s="1"/>
      <c r="APF1" s="1"/>
      <c r="APG1" s="1"/>
      <c r="APH1" s="1"/>
      <c r="API1" s="1"/>
      <c r="APJ1" s="1"/>
      <c r="APK1" s="1"/>
      <c r="APL1" s="1"/>
      <c r="APM1" s="1"/>
      <c r="APN1" s="1"/>
      <c r="APO1" s="1"/>
      <c r="APP1" s="1"/>
      <c r="APQ1" s="1"/>
      <c r="APR1" s="1"/>
      <c r="APS1" s="1"/>
      <c r="APT1" s="1"/>
      <c r="APU1" s="1"/>
      <c r="APV1" s="1"/>
      <c r="APW1" s="1"/>
      <c r="APX1" s="1"/>
      <c r="APY1" s="1"/>
      <c r="APZ1" s="1"/>
      <c r="AQA1" s="1"/>
      <c r="AQB1" s="1"/>
      <c r="AQC1" s="1"/>
      <c r="AQD1" s="1"/>
      <c r="AQE1" s="1"/>
      <c r="AQF1" s="1"/>
      <c r="AQG1" s="1"/>
      <c r="AQH1" s="1"/>
      <c r="AQI1" s="1"/>
      <c r="AQJ1" s="1"/>
      <c r="AQK1" s="1"/>
      <c r="AQL1" s="1"/>
      <c r="AQM1" s="1"/>
      <c r="AQN1" s="1"/>
      <c r="AQO1" s="1"/>
      <c r="AQP1" s="1"/>
      <c r="AQQ1" s="1"/>
      <c r="AQR1" s="1"/>
      <c r="AQS1" s="1"/>
      <c r="AQT1" s="1"/>
      <c r="AQU1" s="1"/>
      <c r="AQV1" s="1"/>
      <c r="AQW1" s="1"/>
      <c r="AQX1" s="1"/>
      <c r="AQY1" s="1"/>
      <c r="AQZ1" s="1"/>
      <c r="ARA1" s="1"/>
      <c r="ARB1" s="1"/>
      <c r="ARC1" s="1"/>
      <c r="ARD1" s="1"/>
      <c r="ARE1" s="1"/>
      <c r="ARF1" s="1"/>
      <c r="ARG1" s="1"/>
      <c r="ARH1" s="1"/>
      <c r="ARI1" s="1"/>
      <c r="ARJ1" s="1"/>
      <c r="ARK1" s="1"/>
      <c r="ARL1" s="1"/>
      <c r="ARM1" s="1"/>
      <c r="XBH1" s="1"/>
      <c r="XBI1" s="1"/>
      <c r="XBJ1" s="1"/>
      <c r="XBK1" s="1"/>
    </row>
    <row r="2" spans="1:1157 16283:16289" s="25" customFormat="1" ht="12.9" customHeight="1" x14ac:dyDescent="0.4">
      <c r="A2" s="106" t="s">
        <v>144</v>
      </c>
      <c r="B2" s="107" t="s">
        <v>20</v>
      </c>
      <c r="C2" s="107"/>
      <c r="D2" s="107"/>
      <c r="E2" s="107"/>
      <c r="F2" s="107"/>
      <c r="G2" s="107"/>
      <c r="H2" s="107"/>
      <c r="I2" s="107"/>
      <c r="J2" s="107"/>
      <c r="K2" s="107"/>
      <c r="L2" s="157"/>
      <c r="M2" s="95"/>
      <c r="N2" s="96"/>
      <c r="O2" s="96"/>
      <c r="P2" s="96"/>
      <c r="Q2" s="96"/>
      <c r="R2" s="96"/>
      <c r="S2" s="96"/>
      <c r="T2" s="96"/>
      <c r="U2" s="96"/>
      <c r="V2" s="96"/>
      <c r="W2" s="96"/>
      <c r="X2" s="96"/>
      <c r="Y2" s="96"/>
      <c r="Z2" s="97"/>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c r="AML2" s="1"/>
      <c r="AMM2" s="1"/>
      <c r="AMN2" s="1"/>
      <c r="AMO2" s="1"/>
      <c r="AMP2" s="1"/>
      <c r="AMQ2" s="1"/>
      <c r="AMR2" s="1"/>
      <c r="AMS2" s="1"/>
      <c r="AMT2" s="1"/>
      <c r="AMU2" s="1"/>
      <c r="AMV2" s="1"/>
      <c r="AMW2" s="1"/>
      <c r="AMX2" s="1"/>
      <c r="AMY2" s="1"/>
      <c r="AMZ2" s="1"/>
      <c r="ANA2" s="1"/>
      <c r="ANB2" s="1"/>
      <c r="ANC2" s="1"/>
      <c r="AND2" s="1"/>
      <c r="ANE2" s="1"/>
      <c r="ANF2" s="1"/>
      <c r="ANG2" s="1"/>
      <c r="ANH2" s="1"/>
      <c r="ANI2" s="1"/>
      <c r="ANJ2" s="1"/>
      <c r="ANK2" s="1"/>
      <c r="ANL2" s="1"/>
      <c r="ANM2" s="1"/>
      <c r="ANN2" s="1"/>
      <c r="ANO2" s="1"/>
      <c r="ANP2" s="1"/>
      <c r="ANQ2" s="1"/>
      <c r="ANR2" s="1"/>
      <c r="ANS2" s="1"/>
      <c r="ANT2" s="1"/>
      <c r="ANU2" s="1"/>
      <c r="ANV2" s="1"/>
      <c r="ANW2" s="1"/>
      <c r="ANX2" s="1"/>
      <c r="ANY2" s="1"/>
      <c r="ANZ2" s="1"/>
      <c r="AOA2" s="1"/>
      <c r="AOB2" s="1"/>
      <c r="AOC2" s="1"/>
      <c r="AOD2" s="1"/>
      <c r="AOE2" s="1"/>
      <c r="AOF2" s="1"/>
      <c r="AOG2" s="1"/>
      <c r="AOH2" s="1"/>
      <c r="AOI2" s="1"/>
      <c r="AOJ2" s="1"/>
      <c r="AOK2" s="1"/>
      <c r="AOL2" s="1"/>
      <c r="AOM2" s="1"/>
      <c r="AON2" s="1"/>
      <c r="AOO2" s="1"/>
      <c r="AOP2" s="1"/>
      <c r="AOQ2" s="1"/>
      <c r="AOR2" s="1"/>
      <c r="AOS2" s="1"/>
      <c r="AOT2" s="1"/>
      <c r="AOU2" s="1"/>
      <c r="AOV2" s="1"/>
      <c r="AOW2" s="1"/>
      <c r="AOX2" s="1"/>
      <c r="AOY2" s="1"/>
      <c r="AOZ2" s="1"/>
      <c r="APA2" s="1"/>
      <c r="APB2" s="1"/>
      <c r="APC2" s="1"/>
      <c r="APD2" s="1"/>
      <c r="APE2" s="1"/>
      <c r="APF2" s="1"/>
      <c r="APG2" s="1"/>
      <c r="APH2" s="1"/>
      <c r="API2" s="1"/>
      <c r="APJ2" s="1"/>
      <c r="APK2" s="1"/>
      <c r="APL2" s="1"/>
      <c r="APM2" s="1"/>
      <c r="APN2" s="1"/>
      <c r="APO2" s="1"/>
      <c r="APP2" s="1"/>
      <c r="APQ2" s="1"/>
      <c r="APR2" s="1"/>
      <c r="APS2" s="1"/>
      <c r="APT2" s="1"/>
      <c r="APU2" s="1"/>
      <c r="APV2" s="1"/>
      <c r="APW2" s="1"/>
      <c r="APX2" s="1"/>
      <c r="APY2" s="1"/>
      <c r="APZ2" s="1"/>
      <c r="AQA2" s="1"/>
      <c r="AQB2" s="1"/>
      <c r="AQC2" s="1"/>
      <c r="AQD2" s="1"/>
      <c r="AQE2" s="1"/>
      <c r="AQF2" s="1"/>
      <c r="AQG2" s="1"/>
      <c r="AQH2" s="1"/>
      <c r="AQI2" s="1"/>
      <c r="AQJ2" s="1"/>
      <c r="AQK2" s="1"/>
      <c r="AQL2" s="1"/>
      <c r="AQM2" s="1"/>
      <c r="AQN2" s="1"/>
      <c r="AQO2" s="1"/>
      <c r="AQP2" s="1"/>
      <c r="AQQ2" s="1"/>
      <c r="AQR2" s="1"/>
      <c r="AQS2" s="1"/>
      <c r="AQT2" s="1"/>
      <c r="AQU2" s="1"/>
      <c r="AQV2" s="1"/>
      <c r="AQW2" s="1"/>
      <c r="AQX2" s="1"/>
      <c r="AQY2" s="1"/>
      <c r="AQZ2" s="1"/>
      <c r="ARA2" s="1"/>
      <c r="ARB2" s="1"/>
      <c r="ARC2" s="1"/>
      <c r="ARD2" s="1"/>
      <c r="ARE2" s="1"/>
      <c r="ARF2" s="1"/>
      <c r="ARG2" s="1"/>
      <c r="ARH2" s="1"/>
      <c r="ARI2" s="1"/>
      <c r="ARJ2" s="1"/>
      <c r="ARK2" s="1"/>
      <c r="ARL2" s="1"/>
      <c r="ARM2" s="1"/>
      <c r="XBH2" s="1"/>
      <c r="XBI2" s="1"/>
      <c r="XBJ2" s="1"/>
      <c r="XBK2" s="1"/>
    </row>
    <row r="3" spans="1:1157 16283:16289" s="25" customFormat="1" ht="12.9" customHeight="1" x14ac:dyDescent="0.4">
      <c r="A3" s="106" t="s">
        <v>136</v>
      </c>
      <c r="B3" s="107" t="s">
        <v>21</v>
      </c>
      <c r="C3" s="107"/>
      <c r="D3" s="107"/>
      <c r="E3" s="107"/>
      <c r="F3" s="107"/>
      <c r="G3" s="107"/>
      <c r="H3" s="107"/>
      <c r="I3" s="107"/>
      <c r="J3" s="107"/>
      <c r="K3" s="107"/>
      <c r="L3" s="157"/>
      <c r="M3" s="159" t="s">
        <v>91</v>
      </c>
      <c r="N3" s="108"/>
      <c r="O3" s="107" t="s">
        <v>92</v>
      </c>
      <c r="P3" s="107"/>
      <c r="Q3" s="107"/>
      <c r="R3" s="107"/>
      <c r="S3" s="157"/>
      <c r="T3" s="159" t="s">
        <v>106</v>
      </c>
      <c r="U3" s="108"/>
      <c r="V3" s="109">
        <f ca="1">TODAY()</f>
        <v>43276</v>
      </c>
      <c r="W3" s="109"/>
      <c r="X3" s="109"/>
      <c r="Y3" s="109"/>
      <c r="Z3" s="110"/>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c r="TO3" s="2"/>
      <c r="TP3" s="2"/>
      <c r="TQ3" s="2"/>
      <c r="TR3" s="2"/>
      <c r="TS3" s="2"/>
      <c r="TT3" s="2"/>
      <c r="TU3" s="2"/>
      <c r="TV3" s="2"/>
      <c r="TW3" s="2"/>
      <c r="TX3" s="2"/>
      <c r="TY3" s="2"/>
      <c r="TZ3" s="2"/>
      <c r="UA3" s="2"/>
      <c r="UB3" s="2"/>
      <c r="UC3" s="2"/>
      <c r="UD3" s="2"/>
      <c r="UE3" s="2"/>
      <c r="UF3" s="2"/>
      <c r="UG3" s="2"/>
      <c r="UH3" s="2"/>
      <c r="UI3" s="2"/>
      <c r="UJ3" s="2"/>
      <c r="UK3" s="2"/>
      <c r="UL3" s="2"/>
      <c r="UM3" s="2"/>
      <c r="UN3" s="2"/>
      <c r="UO3" s="2"/>
      <c r="UP3" s="2"/>
      <c r="UQ3" s="2"/>
      <c r="UR3" s="2"/>
      <c r="US3" s="2"/>
      <c r="UT3" s="2"/>
      <c r="UU3" s="2"/>
      <c r="UV3" s="2"/>
      <c r="UW3" s="2"/>
      <c r="UX3" s="2"/>
      <c r="UY3" s="2"/>
      <c r="UZ3" s="2"/>
      <c r="VA3" s="2"/>
      <c r="VB3" s="2"/>
      <c r="VC3" s="2"/>
      <c r="VD3" s="2"/>
      <c r="VE3" s="2"/>
      <c r="VF3" s="2"/>
      <c r="VG3" s="2"/>
      <c r="VH3" s="2"/>
      <c r="VI3" s="2"/>
      <c r="VJ3" s="2"/>
      <c r="VK3" s="2"/>
      <c r="VL3" s="2"/>
      <c r="VM3" s="2"/>
      <c r="VN3" s="2"/>
      <c r="VO3" s="2"/>
      <c r="VP3" s="2"/>
      <c r="VQ3" s="2"/>
      <c r="VR3" s="2"/>
      <c r="VS3" s="2"/>
      <c r="VT3" s="2"/>
      <c r="VU3" s="2"/>
      <c r="VV3" s="2"/>
      <c r="VW3" s="2"/>
      <c r="VX3" s="2"/>
      <c r="VY3" s="2"/>
      <c r="VZ3" s="2"/>
      <c r="WA3" s="2"/>
      <c r="WB3" s="2"/>
      <c r="WC3" s="2"/>
      <c r="WD3" s="2"/>
      <c r="WE3" s="2"/>
      <c r="WF3" s="2"/>
      <c r="WG3" s="2"/>
      <c r="WH3" s="2"/>
      <c r="WI3" s="2"/>
      <c r="WJ3" s="2"/>
      <c r="WK3" s="2"/>
      <c r="WL3" s="2"/>
      <c r="WM3" s="2"/>
      <c r="WN3" s="2"/>
      <c r="WO3" s="2"/>
      <c r="WP3" s="2"/>
      <c r="WQ3" s="2"/>
      <c r="WR3" s="2"/>
      <c r="WS3" s="2"/>
      <c r="WT3" s="2"/>
      <c r="WU3" s="2"/>
      <c r="WV3" s="2"/>
      <c r="WW3" s="2"/>
      <c r="WX3" s="2"/>
      <c r="WY3" s="2"/>
      <c r="WZ3" s="2"/>
      <c r="XA3" s="2"/>
      <c r="XB3" s="2"/>
      <c r="XC3" s="2"/>
      <c r="XD3" s="2"/>
      <c r="XE3" s="2"/>
      <c r="XF3" s="2"/>
      <c r="XG3" s="2"/>
      <c r="XH3" s="2"/>
      <c r="XI3" s="2"/>
      <c r="XJ3" s="2"/>
      <c r="XK3" s="2"/>
      <c r="XL3" s="2"/>
      <c r="XM3" s="2"/>
      <c r="XN3" s="2"/>
      <c r="XO3" s="2"/>
      <c r="XP3" s="2"/>
      <c r="XQ3" s="2"/>
      <c r="XR3" s="2"/>
      <c r="XS3" s="2"/>
      <c r="XT3" s="2"/>
      <c r="XU3" s="2"/>
      <c r="XV3" s="2"/>
      <c r="XW3" s="2"/>
      <c r="XX3" s="2"/>
      <c r="XY3" s="2"/>
      <c r="XZ3" s="2"/>
      <c r="YA3" s="2"/>
      <c r="YB3" s="2"/>
      <c r="YC3" s="2"/>
      <c r="YD3" s="2"/>
      <c r="YE3" s="2"/>
      <c r="YF3" s="2"/>
      <c r="YG3" s="2"/>
      <c r="YH3" s="2"/>
      <c r="YI3" s="2"/>
      <c r="YJ3" s="2"/>
      <c r="YK3" s="2"/>
      <c r="YL3" s="2"/>
      <c r="YM3" s="2"/>
      <c r="YN3" s="2"/>
      <c r="YO3" s="2"/>
      <c r="YP3" s="2"/>
      <c r="YQ3" s="2"/>
      <c r="YR3" s="2"/>
      <c r="YS3" s="2"/>
      <c r="YT3" s="2"/>
      <c r="YU3" s="2"/>
      <c r="YV3" s="2"/>
      <c r="YW3" s="2"/>
      <c r="YX3" s="2"/>
      <c r="YY3" s="2"/>
      <c r="YZ3" s="2"/>
      <c r="ZA3" s="2"/>
      <c r="ZB3" s="2"/>
      <c r="ZC3" s="2"/>
      <c r="ZD3" s="2"/>
      <c r="ZE3" s="2"/>
      <c r="ZF3" s="2"/>
      <c r="ZG3" s="2"/>
      <c r="ZH3" s="2"/>
      <c r="ZI3" s="2"/>
      <c r="ZJ3" s="2"/>
      <c r="ZK3" s="2"/>
      <c r="ZL3" s="2"/>
      <c r="ZM3" s="2"/>
      <c r="ZN3" s="2"/>
      <c r="ZO3" s="2"/>
      <c r="ZP3" s="2"/>
      <c r="ZQ3" s="2"/>
      <c r="ZR3" s="2"/>
      <c r="ZS3" s="2"/>
      <c r="ZT3" s="2"/>
      <c r="ZU3" s="2"/>
      <c r="ZV3" s="2"/>
      <c r="ZW3" s="2"/>
      <c r="ZX3" s="2"/>
      <c r="ZY3" s="2"/>
      <c r="ZZ3" s="2"/>
      <c r="AAA3" s="2"/>
      <c r="AAB3" s="2"/>
      <c r="AAC3" s="2"/>
      <c r="AAD3" s="2"/>
      <c r="AAE3" s="2"/>
      <c r="AAF3" s="2"/>
      <c r="AAG3" s="2"/>
      <c r="AAH3" s="2"/>
      <c r="AAI3" s="2"/>
      <c r="AAJ3" s="2"/>
      <c r="AAK3" s="2"/>
      <c r="AAL3" s="2"/>
      <c r="AAM3" s="2"/>
      <c r="AAN3" s="2"/>
      <c r="AAO3" s="2"/>
      <c r="AAP3" s="2"/>
      <c r="AAQ3" s="2"/>
      <c r="AAR3" s="2"/>
      <c r="AAS3" s="2"/>
      <c r="AAT3" s="2"/>
      <c r="AAU3" s="2"/>
      <c r="AAV3" s="2"/>
      <c r="AAW3" s="2"/>
      <c r="AAX3" s="2"/>
      <c r="AAY3" s="2"/>
      <c r="AAZ3" s="2"/>
      <c r="ABA3" s="2"/>
      <c r="ABB3" s="2"/>
      <c r="ABC3" s="2"/>
      <c r="ABD3" s="2"/>
      <c r="ABE3" s="2"/>
      <c r="ABF3" s="2"/>
      <c r="ABG3" s="2"/>
      <c r="ABH3" s="2"/>
      <c r="ABI3" s="2"/>
      <c r="ABJ3" s="2"/>
      <c r="ABK3" s="2"/>
      <c r="ABL3" s="2"/>
      <c r="ABM3" s="2"/>
      <c r="ABN3" s="2"/>
      <c r="ABO3" s="2"/>
      <c r="ABP3" s="2"/>
      <c r="ABQ3" s="2"/>
      <c r="ABR3" s="2"/>
      <c r="ABS3" s="2"/>
      <c r="ABT3" s="2"/>
      <c r="ABU3" s="2"/>
      <c r="ABV3" s="2"/>
      <c r="ABW3" s="2"/>
      <c r="ABX3" s="2"/>
      <c r="ABY3" s="2"/>
      <c r="ABZ3" s="2"/>
      <c r="ACA3" s="2"/>
      <c r="ACB3" s="2"/>
      <c r="ACC3" s="2"/>
      <c r="ACD3" s="2"/>
      <c r="ACE3" s="2"/>
      <c r="ACF3" s="2"/>
      <c r="ACG3" s="2"/>
      <c r="ACH3" s="2"/>
      <c r="ACI3" s="2"/>
      <c r="ACJ3" s="2"/>
      <c r="ACK3" s="2"/>
      <c r="ACL3" s="2"/>
      <c r="ACM3" s="2"/>
      <c r="ACN3" s="2"/>
      <c r="ACO3" s="2"/>
      <c r="ACP3" s="2"/>
      <c r="ACQ3" s="2"/>
      <c r="ACR3" s="2"/>
      <c r="ACS3" s="2"/>
      <c r="ACT3" s="2"/>
      <c r="ACU3" s="2"/>
      <c r="ACV3" s="2"/>
      <c r="ACW3" s="2"/>
      <c r="ACX3" s="2"/>
      <c r="ACY3" s="2"/>
      <c r="ACZ3" s="2"/>
      <c r="ADA3" s="2"/>
      <c r="ADB3" s="2"/>
      <c r="ADC3" s="2"/>
      <c r="ADD3" s="2"/>
      <c r="ADE3" s="2"/>
      <c r="ADF3" s="2"/>
      <c r="ADG3" s="2"/>
      <c r="ADH3" s="2"/>
      <c r="ADI3" s="2"/>
      <c r="ADJ3" s="2"/>
      <c r="ADK3" s="2"/>
      <c r="ADL3" s="2"/>
      <c r="ADM3" s="2"/>
      <c r="ADN3" s="2"/>
      <c r="ADO3" s="2"/>
      <c r="ADP3" s="2"/>
      <c r="ADQ3" s="2"/>
      <c r="ADR3" s="2"/>
      <c r="ADS3" s="2"/>
      <c r="ADT3" s="2"/>
      <c r="ADU3" s="2"/>
      <c r="ADV3" s="2"/>
      <c r="ADW3" s="2"/>
      <c r="ADX3" s="2"/>
      <c r="ADY3" s="2"/>
      <c r="ADZ3" s="2"/>
      <c r="AEA3" s="2"/>
      <c r="AEB3" s="2"/>
      <c r="AEC3" s="2"/>
      <c r="AED3" s="2"/>
      <c r="AEE3" s="2"/>
      <c r="AEF3" s="2"/>
      <c r="AEG3" s="2"/>
      <c r="AEH3" s="2"/>
      <c r="AEI3" s="2"/>
      <c r="AEJ3" s="2"/>
      <c r="AEK3" s="2"/>
      <c r="AEL3" s="2"/>
      <c r="AEM3" s="2"/>
      <c r="AEN3" s="2"/>
      <c r="AEO3" s="2"/>
      <c r="AEP3" s="2"/>
      <c r="AEQ3" s="2"/>
      <c r="AER3" s="2"/>
      <c r="AES3" s="2"/>
      <c r="AET3" s="2"/>
      <c r="AEU3" s="2"/>
      <c r="AEV3" s="2"/>
      <c r="AEW3" s="2"/>
      <c r="AEX3" s="2"/>
      <c r="AEY3" s="2"/>
      <c r="AEZ3" s="2"/>
      <c r="AFA3" s="2"/>
      <c r="AFB3" s="2"/>
      <c r="AFC3" s="2"/>
      <c r="AFD3" s="2"/>
      <c r="AFE3" s="2"/>
      <c r="AFF3" s="2"/>
      <c r="AFG3" s="2"/>
      <c r="AFH3" s="2"/>
      <c r="AFI3" s="2"/>
      <c r="AFJ3" s="2"/>
      <c r="AFK3" s="2"/>
      <c r="AFL3" s="2"/>
      <c r="AFM3" s="2"/>
      <c r="AFN3" s="2"/>
      <c r="AFO3" s="2"/>
      <c r="AFP3" s="2"/>
      <c r="AFQ3" s="2"/>
      <c r="AFR3" s="2"/>
      <c r="AFS3" s="2"/>
      <c r="AFT3" s="2"/>
      <c r="AFU3" s="2"/>
      <c r="AFV3" s="2"/>
      <c r="AFW3" s="2"/>
      <c r="AFX3" s="2"/>
      <c r="AFY3" s="2"/>
      <c r="AFZ3" s="2"/>
      <c r="AGA3" s="2"/>
      <c r="AGB3" s="2"/>
      <c r="AGC3" s="2"/>
      <c r="AGD3" s="2"/>
      <c r="AGE3" s="2"/>
      <c r="AGF3" s="2"/>
      <c r="AGG3" s="2"/>
      <c r="AGH3" s="2"/>
      <c r="AGI3" s="2"/>
      <c r="AGJ3" s="2"/>
      <c r="AGK3" s="2"/>
      <c r="AGL3" s="2"/>
      <c r="AGM3" s="2"/>
      <c r="AGN3" s="2"/>
      <c r="AGO3" s="2"/>
      <c r="AGP3" s="2"/>
      <c r="AGQ3" s="2"/>
      <c r="AGR3" s="2"/>
      <c r="AGS3" s="2"/>
      <c r="AGT3" s="2"/>
      <c r="AGU3" s="2"/>
      <c r="AGV3" s="2"/>
      <c r="AGW3" s="2"/>
      <c r="AGX3" s="2"/>
      <c r="AGY3" s="2"/>
      <c r="AGZ3" s="2"/>
      <c r="AHA3" s="2"/>
      <c r="AHB3" s="2"/>
      <c r="AHC3" s="2"/>
      <c r="AHD3" s="2"/>
      <c r="AHE3" s="2"/>
      <c r="AHF3" s="2"/>
      <c r="AHG3" s="2"/>
      <c r="AHH3" s="2"/>
      <c r="AHI3" s="2"/>
      <c r="AHJ3" s="2"/>
      <c r="AHK3" s="2"/>
      <c r="AHL3" s="2"/>
      <c r="AHM3" s="2"/>
      <c r="AHN3" s="2"/>
      <c r="AHO3" s="2"/>
      <c r="AHP3" s="2"/>
      <c r="AHQ3" s="2"/>
      <c r="AHR3" s="2"/>
      <c r="AHS3" s="2"/>
      <c r="AHT3" s="2"/>
      <c r="AHU3" s="2"/>
      <c r="AHV3" s="2"/>
      <c r="AHW3" s="2"/>
      <c r="AHX3" s="2"/>
      <c r="AHY3" s="2"/>
      <c r="AHZ3" s="2"/>
      <c r="AIA3" s="2"/>
      <c r="AIB3" s="2"/>
      <c r="AIC3" s="2"/>
      <c r="AID3" s="2"/>
      <c r="AIE3" s="2"/>
      <c r="AIF3" s="2"/>
      <c r="AIG3" s="2"/>
      <c r="AIH3" s="2"/>
      <c r="AII3" s="2"/>
      <c r="AIJ3" s="2"/>
      <c r="AIK3" s="2"/>
      <c r="AIL3" s="2"/>
      <c r="AIM3" s="2"/>
      <c r="AIN3" s="2"/>
      <c r="AIO3" s="2"/>
      <c r="AIP3" s="2"/>
      <c r="AIQ3" s="2"/>
      <c r="AIR3" s="2"/>
      <c r="AIS3" s="2"/>
      <c r="AIT3" s="2"/>
      <c r="AIU3" s="2"/>
      <c r="AIV3" s="2"/>
      <c r="AIW3" s="2"/>
      <c r="AIX3" s="2"/>
      <c r="AIY3" s="2"/>
      <c r="AIZ3" s="2"/>
      <c r="AJA3" s="2"/>
      <c r="AJB3" s="2"/>
      <c r="AJC3" s="2"/>
      <c r="AJD3" s="2"/>
      <c r="AJE3" s="2"/>
      <c r="AJF3" s="2"/>
      <c r="AJG3" s="2"/>
      <c r="AJH3" s="2"/>
      <c r="AJI3" s="2"/>
      <c r="AJJ3" s="2"/>
      <c r="AJK3" s="2"/>
      <c r="AJL3" s="2"/>
      <c r="AJM3" s="2"/>
      <c r="AJN3" s="2"/>
      <c r="AJO3" s="2"/>
      <c r="AJP3" s="2"/>
      <c r="AJQ3" s="2"/>
      <c r="AJR3" s="2"/>
      <c r="AJS3" s="2"/>
      <c r="AJT3" s="2"/>
      <c r="AJU3" s="2"/>
      <c r="AJV3" s="2"/>
      <c r="AJW3" s="2"/>
      <c r="AJX3" s="2"/>
      <c r="AJY3" s="2"/>
      <c r="AJZ3" s="2"/>
      <c r="AKA3" s="2"/>
      <c r="AKB3" s="2"/>
      <c r="AKC3" s="2"/>
      <c r="AKD3" s="2"/>
      <c r="AKE3" s="2"/>
      <c r="AKF3" s="2"/>
      <c r="AKG3" s="2"/>
      <c r="AKH3" s="2"/>
      <c r="AKI3" s="2"/>
      <c r="AKJ3" s="2"/>
      <c r="AKK3" s="2"/>
      <c r="AKL3" s="2"/>
      <c r="AKM3" s="2"/>
      <c r="AKN3" s="2"/>
      <c r="AKO3" s="2"/>
      <c r="AKP3" s="2"/>
      <c r="AKQ3" s="2"/>
      <c r="AKR3" s="2"/>
      <c r="AKS3" s="2"/>
      <c r="AKT3" s="2"/>
      <c r="AKU3" s="2"/>
      <c r="AKV3" s="2"/>
      <c r="AKW3" s="2"/>
      <c r="AKX3" s="2"/>
      <c r="AKY3" s="2"/>
      <c r="AKZ3" s="2"/>
      <c r="ALA3" s="2"/>
      <c r="ALB3" s="2"/>
      <c r="ALC3" s="2"/>
      <c r="ALD3" s="2"/>
      <c r="ALE3" s="2"/>
      <c r="ALF3" s="2"/>
      <c r="ALG3" s="2"/>
      <c r="ALH3" s="2"/>
      <c r="ALI3" s="2"/>
      <c r="ALJ3" s="2"/>
      <c r="ALK3" s="2"/>
      <c r="ALL3" s="2"/>
      <c r="ALM3" s="2"/>
      <c r="ALN3" s="2"/>
      <c r="ALO3" s="2"/>
      <c r="ALP3" s="2"/>
      <c r="ALQ3" s="2"/>
      <c r="ALR3" s="2"/>
      <c r="ALS3" s="2"/>
      <c r="ALT3" s="2"/>
      <c r="ALU3" s="2"/>
      <c r="ALV3" s="2"/>
      <c r="ALW3" s="2"/>
      <c r="ALX3" s="2"/>
      <c r="ALY3" s="2"/>
      <c r="ALZ3" s="2"/>
      <c r="AMA3" s="2"/>
      <c r="AMB3" s="2"/>
      <c r="AMC3" s="2"/>
      <c r="AMD3" s="2"/>
      <c r="AME3" s="2"/>
      <c r="AMF3" s="2"/>
      <c r="AMG3" s="2"/>
      <c r="AMH3" s="2"/>
      <c r="AMI3" s="2"/>
      <c r="AMJ3" s="2"/>
      <c r="AMK3" s="2"/>
      <c r="AML3" s="2"/>
      <c r="AMM3" s="2"/>
      <c r="AMN3" s="2"/>
      <c r="AMO3" s="2"/>
      <c r="AMP3" s="2"/>
      <c r="AMQ3" s="2"/>
      <c r="AMR3" s="2"/>
      <c r="AMS3" s="2"/>
      <c r="AMT3" s="2"/>
      <c r="AMU3" s="2"/>
      <c r="AMV3" s="2"/>
      <c r="AMW3" s="2"/>
      <c r="AMX3" s="2"/>
      <c r="AMY3" s="2"/>
      <c r="AMZ3" s="2"/>
      <c r="ANA3" s="2"/>
      <c r="ANB3" s="2"/>
      <c r="ANC3" s="2"/>
      <c r="AND3" s="2"/>
      <c r="ANE3" s="2"/>
      <c r="ANF3" s="2"/>
      <c r="ANG3" s="2"/>
      <c r="ANH3" s="2"/>
      <c r="ANI3" s="2"/>
      <c r="ANJ3" s="2"/>
      <c r="ANK3" s="2"/>
      <c r="ANL3" s="2"/>
      <c r="ANM3" s="2"/>
      <c r="ANN3" s="2"/>
      <c r="ANO3" s="2"/>
      <c r="ANP3" s="2"/>
      <c r="ANQ3" s="2"/>
      <c r="ANR3" s="2"/>
      <c r="ANS3" s="2"/>
      <c r="ANT3" s="2"/>
      <c r="ANU3" s="2"/>
      <c r="ANV3" s="2"/>
      <c r="ANW3" s="2"/>
      <c r="ANX3" s="2"/>
      <c r="ANY3" s="2"/>
      <c r="ANZ3" s="2"/>
      <c r="AOA3" s="2"/>
      <c r="AOB3" s="2"/>
      <c r="AOC3" s="2"/>
      <c r="AOD3" s="2"/>
      <c r="AOE3" s="2"/>
      <c r="AOF3" s="2"/>
      <c r="AOG3" s="2"/>
      <c r="AOH3" s="2"/>
      <c r="AOI3" s="2"/>
      <c r="AOJ3" s="2"/>
      <c r="AOK3" s="2"/>
      <c r="AOL3" s="2"/>
      <c r="AOM3" s="2"/>
      <c r="AON3" s="2"/>
      <c r="AOO3" s="2"/>
      <c r="AOP3" s="2"/>
      <c r="AOQ3" s="2"/>
      <c r="AOR3" s="2"/>
      <c r="AOS3" s="2"/>
      <c r="AOT3" s="2"/>
      <c r="AOU3" s="2"/>
      <c r="AOV3" s="2"/>
      <c r="AOW3" s="2"/>
      <c r="AOX3" s="2"/>
      <c r="AOY3" s="2"/>
      <c r="AOZ3" s="2"/>
      <c r="APA3" s="2"/>
      <c r="APB3" s="2"/>
      <c r="APC3" s="2"/>
      <c r="APD3" s="2"/>
      <c r="APE3" s="2"/>
      <c r="APF3" s="2"/>
      <c r="APG3" s="2"/>
      <c r="APH3" s="2"/>
      <c r="API3" s="2"/>
      <c r="APJ3" s="2"/>
      <c r="APK3" s="2"/>
      <c r="APL3" s="2"/>
      <c r="APM3" s="2"/>
      <c r="APN3" s="2"/>
      <c r="APO3" s="2"/>
      <c r="APP3" s="2"/>
      <c r="APQ3" s="2"/>
      <c r="APR3" s="2"/>
      <c r="APS3" s="2"/>
      <c r="APT3" s="2"/>
      <c r="APU3" s="2"/>
      <c r="APV3" s="2"/>
      <c r="APW3" s="2"/>
      <c r="APX3" s="2"/>
      <c r="APY3" s="2"/>
      <c r="APZ3" s="2"/>
      <c r="AQA3" s="2"/>
      <c r="AQB3" s="2"/>
      <c r="AQC3" s="2"/>
      <c r="AQD3" s="2"/>
      <c r="AQE3" s="2"/>
      <c r="AQF3" s="2"/>
      <c r="AQG3" s="2"/>
      <c r="AQH3" s="2"/>
      <c r="AQI3" s="2"/>
      <c r="AQJ3" s="2"/>
      <c r="AQK3" s="2"/>
      <c r="AQL3" s="2"/>
      <c r="AQM3" s="2"/>
      <c r="AQN3" s="2"/>
      <c r="AQO3" s="2"/>
      <c r="AQP3" s="2"/>
      <c r="AQQ3" s="2"/>
      <c r="AQR3" s="2"/>
      <c r="AQS3" s="2"/>
      <c r="AQT3" s="2"/>
      <c r="AQU3" s="2"/>
      <c r="AQV3" s="2"/>
      <c r="AQW3" s="2"/>
      <c r="AQX3" s="2"/>
      <c r="AQY3" s="2"/>
      <c r="AQZ3" s="2"/>
      <c r="ARA3" s="2"/>
      <c r="ARB3" s="2"/>
      <c r="ARC3" s="2"/>
      <c r="ARD3" s="2"/>
      <c r="ARE3" s="2"/>
      <c r="ARF3" s="2"/>
      <c r="ARG3" s="2"/>
      <c r="ARH3" s="2"/>
      <c r="ARI3" s="2"/>
      <c r="ARJ3" s="2"/>
      <c r="ARK3" s="2"/>
      <c r="ARL3" s="2"/>
      <c r="XBG3" s="2"/>
      <c r="XBH3" s="2"/>
      <c r="XBI3" s="2"/>
      <c r="XBJ3" s="2"/>
    </row>
    <row r="4" spans="1:1157 16283:16289" s="25" customFormat="1" ht="12.9" customHeight="1" x14ac:dyDescent="0.4">
      <c r="A4" s="106" t="s">
        <v>145</v>
      </c>
      <c r="B4" s="107" t="s">
        <v>22</v>
      </c>
      <c r="C4" s="107"/>
      <c r="D4" s="107"/>
      <c r="E4" s="107"/>
      <c r="F4" s="107"/>
      <c r="G4" s="107"/>
      <c r="H4" s="107"/>
      <c r="I4" s="107"/>
      <c r="J4" s="107"/>
      <c r="K4" s="107"/>
      <c r="L4" s="157"/>
      <c r="M4" s="159" t="s">
        <v>90</v>
      </c>
      <c r="N4" s="108"/>
      <c r="O4" s="107" t="s">
        <v>93</v>
      </c>
      <c r="P4" s="107"/>
      <c r="Q4" s="107"/>
      <c r="R4" s="107"/>
      <c r="S4" s="157"/>
      <c r="T4" s="159" t="s">
        <v>127</v>
      </c>
      <c r="U4" s="108"/>
      <c r="V4" s="111">
        <v>0.75</v>
      </c>
      <c r="W4" s="111"/>
      <c r="X4" s="111"/>
      <c r="Y4" s="111"/>
      <c r="Z4" s="112"/>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XBG4" s="3"/>
      <c r="XBH4" s="3"/>
      <c r="XBI4" s="3"/>
      <c r="XBJ4" s="3"/>
    </row>
    <row r="5" spans="1:1157 16283:16289" s="25" customFormat="1" ht="12.9" customHeight="1" x14ac:dyDescent="0.4">
      <c r="A5" s="106" t="s">
        <v>138</v>
      </c>
      <c r="B5" s="107" t="s">
        <v>23</v>
      </c>
      <c r="C5" s="107"/>
      <c r="D5" s="107"/>
      <c r="E5" s="107"/>
      <c r="F5" s="107"/>
      <c r="G5" s="107"/>
      <c r="H5" s="107"/>
      <c r="I5" s="107"/>
      <c r="J5" s="107"/>
      <c r="K5" s="107"/>
      <c r="L5" s="157"/>
      <c r="M5" s="159" t="s">
        <v>88</v>
      </c>
      <c r="N5" s="108"/>
      <c r="O5" s="111" t="s">
        <v>104</v>
      </c>
      <c r="P5" s="111"/>
      <c r="Q5" s="111"/>
      <c r="R5" s="111"/>
      <c r="S5" s="111"/>
      <c r="T5" s="111"/>
      <c r="U5" s="111"/>
      <c r="V5" s="111"/>
      <c r="W5" s="111"/>
      <c r="X5" s="111"/>
      <c r="Y5" s="111"/>
      <c r="Z5" s="112"/>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c r="TB5" s="4"/>
      <c r="TC5" s="4"/>
      <c r="TD5" s="4"/>
      <c r="TE5" s="4"/>
      <c r="TF5" s="4"/>
      <c r="TG5" s="4"/>
      <c r="TH5" s="4"/>
      <c r="TI5" s="4"/>
      <c r="TJ5" s="4"/>
      <c r="TK5" s="4"/>
      <c r="TL5" s="4"/>
      <c r="TM5" s="4"/>
      <c r="TN5" s="4"/>
      <c r="TO5" s="4"/>
      <c r="TP5" s="4"/>
      <c r="TQ5" s="4"/>
      <c r="TR5" s="4"/>
      <c r="TS5" s="4"/>
      <c r="TT5" s="4"/>
      <c r="TU5" s="4"/>
      <c r="TV5" s="4"/>
      <c r="TW5" s="4"/>
      <c r="TX5" s="4"/>
      <c r="TY5" s="4"/>
      <c r="TZ5" s="4"/>
      <c r="UA5" s="4"/>
      <c r="UB5" s="4"/>
      <c r="UC5" s="4"/>
      <c r="UD5" s="4"/>
      <c r="UE5" s="4"/>
      <c r="UF5" s="4"/>
      <c r="UG5" s="4"/>
      <c r="UH5" s="4"/>
      <c r="UI5" s="4"/>
      <c r="UJ5" s="4"/>
      <c r="UK5" s="4"/>
      <c r="UL5" s="4"/>
      <c r="UM5" s="4"/>
      <c r="UN5" s="4"/>
      <c r="UO5" s="4"/>
      <c r="UP5" s="4"/>
      <c r="UQ5" s="4"/>
      <c r="UR5" s="4"/>
      <c r="US5" s="4"/>
      <c r="UT5" s="4"/>
      <c r="UU5" s="4"/>
      <c r="UV5" s="4"/>
      <c r="UW5" s="4"/>
      <c r="UX5" s="4"/>
      <c r="UY5" s="4"/>
      <c r="UZ5" s="4"/>
      <c r="VA5" s="4"/>
      <c r="VB5" s="4"/>
      <c r="VC5" s="4"/>
      <c r="VD5" s="4"/>
      <c r="VE5" s="4"/>
      <c r="VF5" s="4"/>
      <c r="VG5" s="4"/>
      <c r="VH5" s="4"/>
      <c r="VI5" s="4"/>
      <c r="VJ5" s="4"/>
      <c r="VK5" s="4"/>
      <c r="VL5" s="4"/>
      <c r="VM5" s="4"/>
      <c r="VN5" s="4"/>
      <c r="VO5" s="4"/>
      <c r="VP5" s="4"/>
      <c r="VQ5" s="4"/>
      <c r="VR5" s="4"/>
      <c r="VS5" s="4"/>
      <c r="VT5" s="4"/>
      <c r="VU5" s="4"/>
      <c r="VV5" s="4"/>
      <c r="VW5" s="4"/>
      <c r="VX5" s="4"/>
      <c r="VY5" s="4"/>
      <c r="VZ5" s="4"/>
      <c r="WA5" s="4"/>
      <c r="WB5" s="4"/>
      <c r="WC5" s="4"/>
      <c r="WD5" s="4"/>
      <c r="WE5" s="4"/>
      <c r="WF5" s="4"/>
      <c r="WG5" s="4"/>
      <c r="WH5" s="4"/>
      <c r="WI5" s="4"/>
      <c r="WJ5" s="4"/>
      <c r="WK5" s="4"/>
      <c r="WL5" s="4"/>
      <c r="WM5" s="4"/>
      <c r="WN5" s="4"/>
      <c r="WO5" s="4"/>
      <c r="WP5" s="4"/>
      <c r="WQ5" s="4"/>
      <c r="WR5" s="4"/>
      <c r="WS5" s="4"/>
      <c r="WT5" s="4"/>
      <c r="WU5" s="4"/>
      <c r="WV5" s="4"/>
      <c r="WW5" s="4"/>
      <c r="WX5" s="4"/>
      <c r="WY5" s="4"/>
      <c r="WZ5" s="4"/>
      <c r="XA5" s="4"/>
      <c r="XB5" s="4"/>
      <c r="XC5" s="4"/>
      <c r="XD5" s="4"/>
      <c r="XE5" s="4"/>
      <c r="XF5" s="4"/>
      <c r="XG5" s="4"/>
      <c r="XH5" s="4"/>
      <c r="XI5" s="4"/>
      <c r="XJ5" s="4"/>
      <c r="XK5" s="4"/>
      <c r="XL5" s="4"/>
      <c r="XM5" s="4"/>
      <c r="XN5" s="4"/>
      <c r="XO5" s="4"/>
      <c r="XP5" s="4"/>
      <c r="XQ5" s="4"/>
      <c r="XR5" s="4"/>
      <c r="XS5" s="4"/>
      <c r="XT5" s="4"/>
      <c r="XU5" s="4"/>
      <c r="XV5" s="4"/>
      <c r="XW5" s="4"/>
      <c r="XX5" s="4"/>
      <c r="XY5" s="4"/>
      <c r="XZ5" s="4"/>
      <c r="YA5" s="4"/>
      <c r="YB5" s="4"/>
      <c r="YC5" s="4"/>
      <c r="YD5" s="4"/>
      <c r="YE5" s="4"/>
      <c r="YF5" s="4"/>
      <c r="YG5" s="4"/>
      <c r="YH5" s="4"/>
      <c r="YI5" s="4"/>
      <c r="YJ5" s="4"/>
      <c r="YK5" s="4"/>
      <c r="YL5" s="4"/>
      <c r="YM5" s="4"/>
      <c r="YN5" s="4"/>
      <c r="YO5" s="4"/>
      <c r="YP5" s="4"/>
      <c r="YQ5" s="4"/>
      <c r="YR5" s="4"/>
      <c r="YS5" s="4"/>
      <c r="YT5" s="4"/>
      <c r="YU5" s="4"/>
      <c r="YV5" s="4"/>
      <c r="YW5" s="4"/>
      <c r="YX5" s="4"/>
      <c r="YY5" s="4"/>
      <c r="YZ5" s="4"/>
      <c r="ZA5" s="4"/>
      <c r="ZB5" s="4"/>
      <c r="ZC5" s="4"/>
      <c r="ZD5" s="4"/>
      <c r="ZE5" s="4"/>
      <c r="ZF5" s="4"/>
      <c r="ZG5" s="4"/>
      <c r="ZH5" s="4"/>
      <c r="ZI5" s="4"/>
      <c r="ZJ5" s="4"/>
      <c r="ZK5" s="4"/>
      <c r="ZL5" s="4"/>
      <c r="ZM5" s="4"/>
      <c r="ZN5" s="4"/>
      <c r="ZO5" s="4"/>
      <c r="ZP5" s="4"/>
      <c r="ZQ5" s="4"/>
      <c r="ZR5" s="4"/>
      <c r="ZS5" s="4"/>
      <c r="ZT5" s="4"/>
      <c r="ZU5" s="4"/>
      <c r="ZV5" s="4"/>
      <c r="ZW5" s="4"/>
      <c r="ZX5" s="4"/>
      <c r="ZY5" s="4"/>
      <c r="ZZ5" s="4"/>
      <c r="AAA5" s="4"/>
      <c r="AAB5" s="4"/>
      <c r="AAC5" s="4"/>
      <c r="AAD5" s="4"/>
      <c r="AAE5" s="4"/>
      <c r="AAF5" s="4"/>
      <c r="AAG5" s="4"/>
      <c r="AAH5" s="4"/>
      <c r="AAI5" s="4"/>
      <c r="AAJ5" s="4"/>
      <c r="AAK5" s="4"/>
      <c r="AAL5" s="4"/>
      <c r="AAM5" s="4"/>
      <c r="AAN5" s="4"/>
      <c r="AAO5" s="4"/>
      <c r="AAP5" s="4"/>
      <c r="AAQ5" s="4"/>
      <c r="AAR5" s="4"/>
      <c r="AAS5" s="4"/>
      <c r="AAT5" s="4"/>
      <c r="AAU5" s="4"/>
      <c r="AAV5" s="4"/>
      <c r="AAW5" s="4"/>
      <c r="AAX5" s="4"/>
      <c r="AAY5" s="4"/>
      <c r="AAZ5" s="4"/>
      <c r="ABA5" s="4"/>
      <c r="ABB5" s="4"/>
      <c r="ABC5" s="4"/>
      <c r="ABD5" s="4"/>
      <c r="ABE5" s="4"/>
      <c r="ABF5" s="4"/>
      <c r="ABG5" s="4"/>
      <c r="ABH5" s="4"/>
      <c r="ABI5" s="4"/>
      <c r="ABJ5" s="4"/>
      <c r="ABK5" s="4"/>
      <c r="ABL5" s="4"/>
      <c r="ABM5" s="4"/>
      <c r="ABN5" s="4"/>
      <c r="ABO5" s="4"/>
      <c r="ABP5" s="4"/>
      <c r="ABQ5" s="4"/>
      <c r="ABR5" s="4"/>
      <c r="ABS5" s="4"/>
      <c r="ABT5" s="4"/>
      <c r="ABU5" s="4"/>
      <c r="ABV5" s="4"/>
      <c r="ABW5" s="4"/>
      <c r="ABX5" s="4"/>
      <c r="ABY5" s="4"/>
      <c r="ABZ5" s="4"/>
      <c r="ACA5" s="4"/>
      <c r="ACB5" s="4"/>
      <c r="ACC5" s="4"/>
      <c r="ACD5" s="4"/>
      <c r="ACE5" s="4"/>
      <c r="ACF5" s="4"/>
      <c r="ACG5" s="4"/>
      <c r="ACH5" s="4"/>
      <c r="ACI5" s="4"/>
      <c r="ACJ5" s="4"/>
      <c r="ACK5" s="4"/>
      <c r="ACL5" s="4"/>
      <c r="ACM5" s="4"/>
      <c r="ACN5" s="4"/>
      <c r="ACO5" s="4"/>
      <c r="ACP5" s="4"/>
      <c r="ACQ5" s="4"/>
      <c r="ACR5" s="4"/>
      <c r="ACS5" s="4"/>
      <c r="ACT5" s="4"/>
      <c r="ACU5" s="4"/>
      <c r="ACV5" s="4"/>
      <c r="ACW5" s="4"/>
      <c r="ACX5" s="4"/>
      <c r="ACY5" s="4"/>
      <c r="ACZ5" s="4"/>
      <c r="ADA5" s="4"/>
      <c r="ADB5" s="4"/>
      <c r="ADC5" s="4"/>
      <c r="ADD5" s="4"/>
      <c r="ADE5" s="4"/>
      <c r="ADF5" s="4"/>
      <c r="ADG5" s="4"/>
      <c r="ADH5" s="4"/>
      <c r="ADI5" s="4"/>
      <c r="ADJ5" s="4"/>
      <c r="ADK5" s="4"/>
      <c r="ADL5" s="4"/>
      <c r="ADM5" s="4"/>
      <c r="ADN5" s="4"/>
      <c r="ADO5" s="4"/>
      <c r="ADP5" s="4"/>
      <c r="ADQ5" s="4"/>
      <c r="ADR5" s="4"/>
      <c r="ADS5" s="4"/>
      <c r="ADT5" s="4"/>
      <c r="ADU5" s="4"/>
      <c r="ADV5" s="4"/>
      <c r="ADW5" s="4"/>
      <c r="ADX5" s="4"/>
      <c r="ADY5" s="4"/>
      <c r="ADZ5" s="4"/>
      <c r="AEA5" s="4"/>
      <c r="AEB5" s="4"/>
      <c r="AEC5" s="4"/>
      <c r="AED5" s="4"/>
      <c r="AEE5" s="4"/>
      <c r="AEF5" s="4"/>
      <c r="AEG5" s="4"/>
      <c r="AEH5" s="4"/>
      <c r="AEI5" s="4"/>
      <c r="AEJ5" s="4"/>
      <c r="AEK5" s="4"/>
      <c r="AEL5" s="4"/>
      <c r="AEM5" s="4"/>
      <c r="AEN5" s="4"/>
      <c r="AEO5" s="4"/>
      <c r="AEP5" s="4"/>
      <c r="AEQ5" s="4"/>
      <c r="AER5" s="4"/>
      <c r="AES5" s="4"/>
      <c r="AET5" s="4"/>
      <c r="AEU5" s="4"/>
      <c r="AEV5" s="4"/>
      <c r="AEW5" s="4"/>
      <c r="AEX5" s="4"/>
      <c r="AEY5" s="4"/>
      <c r="AEZ5" s="4"/>
      <c r="AFA5" s="4"/>
      <c r="AFB5" s="4"/>
      <c r="AFC5" s="4"/>
      <c r="AFD5" s="4"/>
      <c r="AFE5" s="4"/>
      <c r="AFF5" s="4"/>
      <c r="AFG5" s="4"/>
      <c r="AFH5" s="4"/>
      <c r="AFI5" s="4"/>
      <c r="AFJ5" s="4"/>
      <c r="AFK5" s="4"/>
      <c r="AFL5" s="4"/>
      <c r="AFM5" s="4"/>
      <c r="AFN5" s="4"/>
      <c r="AFO5" s="4"/>
      <c r="AFP5" s="4"/>
      <c r="AFQ5" s="4"/>
      <c r="AFR5" s="4"/>
      <c r="AFS5" s="4"/>
      <c r="AFT5" s="4"/>
      <c r="AFU5" s="4"/>
      <c r="AFV5" s="4"/>
      <c r="AFW5" s="4"/>
      <c r="AFX5" s="4"/>
      <c r="AFY5" s="4"/>
      <c r="AFZ5" s="4"/>
      <c r="AGA5" s="4"/>
      <c r="AGB5" s="4"/>
      <c r="AGC5" s="4"/>
      <c r="AGD5" s="4"/>
      <c r="AGE5" s="4"/>
      <c r="AGF5" s="4"/>
      <c r="AGG5" s="4"/>
      <c r="AGH5" s="4"/>
      <c r="AGI5" s="4"/>
      <c r="AGJ5" s="4"/>
      <c r="AGK5" s="4"/>
      <c r="AGL5" s="4"/>
      <c r="AGM5" s="4"/>
      <c r="AGN5" s="4"/>
      <c r="AGO5" s="4"/>
      <c r="AGP5" s="4"/>
      <c r="AGQ5" s="4"/>
      <c r="AGR5" s="4"/>
      <c r="AGS5" s="4"/>
      <c r="AGT5" s="4"/>
      <c r="AGU5" s="4"/>
      <c r="AGV5" s="4"/>
      <c r="AGW5" s="4"/>
      <c r="AGX5" s="4"/>
      <c r="AGY5" s="4"/>
      <c r="AGZ5" s="4"/>
      <c r="AHA5" s="4"/>
      <c r="AHB5" s="4"/>
      <c r="AHC5" s="4"/>
      <c r="AHD5" s="4"/>
      <c r="AHE5" s="4"/>
      <c r="AHF5" s="4"/>
      <c r="AHG5" s="4"/>
      <c r="AHH5" s="4"/>
      <c r="AHI5" s="4"/>
      <c r="AHJ5" s="4"/>
      <c r="AHK5" s="4"/>
      <c r="AHL5" s="4"/>
      <c r="AHM5" s="4"/>
      <c r="AHN5" s="4"/>
      <c r="AHO5" s="4"/>
      <c r="AHP5" s="4"/>
      <c r="AHQ5" s="4"/>
      <c r="AHR5" s="4"/>
      <c r="AHS5" s="4"/>
      <c r="AHT5" s="4"/>
      <c r="AHU5" s="4"/>
      <c r="AHV5" s="4"/>
      <c r="AHW5" s="4"/>
      <c r="AHX5" s="4"/>
      <c r="AHY5" s="4"/>
      <c r="AHZ5" s="4"/>
      <c r="AIA5" s="4"/>
      <c r="AIB5" s="4"/>
      <c r="AIC5" s="4"/>
      <c r="AID5" s="4"/>
      <c r="AIE5" s="4"/>
      <c r="AIF5" s="4"/>
      <c r="AIG5" s="4"/>
      <c r="AIH5" s="4"/>
      <c r="AII5" s="4"/>
      <c r="AIJ5" s="4"/>
      <c r="AIK5" s="4"/>
      <c r="AIL5" s="4"/>
      <c r="AIM5" s="4"/>
      <c r="AIN5" s="4"/>
      <c r="AIO5" s="4"/>
      <c r="AIP5" s="4"/>
      <c r="AIQ5" s="4"/>
      <c r="AIR5" s="4"/>
      <c r="AIS5" s="4"/>
      <c r="AIT5" s="4"/>
      <c r="AIU5" s="4"/>
      <c r="AIV5" s="4"/>
      <c r="AIW5" s="4"/>
      <c r="AIX5" s="4"/>
      <c r="AIY5" s="4"/>
      <c r="AIZ5" s="4"/>
      <c r="AJA5" s="4"/>
      <c r="AJB5" s="4"/>
      <c r="AJC5" s="4"/>
      <c r="AJD5" s="4"/>
      <c r="AJE5" s="4"/>
      <c r="AJF5" s="4"/>
      <c r="AJG5" s="4"/>
      <c r="AJH5" s="4"/>
      <c r="AJI5" s="4"/>
      <c r="AJJ5" s="4"/>
      <c r="AJK5" s="4"/>
      <c r="AJL5" s="4"/>
      <c r="AJM5" s="4"/>
      <c r="AJN5" s="4"/>
      <c r="AJO5" s="4"/>
      <c r="AJP5" s="4"/>
      <c r="AJQ5" s="4"/>
      <c r="AJR5" s="4"/>
      <c r="AJS5" s="4"/>
      <c r="AJT5" s="4"/>
      <c r="AJU5" s="4"/>
      <c r="AJV5" s="4"/>
      <c r="AJW5" s="4"/>
      <c r="AJX5" s="4"/>
      <c r="AJY5" s="4"/>
      <c r="AJZ5" s="4"/>
      <c r="AKA5" s="4"/>
      <c r="AKB5" s="4"/>
      <c r="AKC5" s="4"/>
      <c r="AKD5" s="4"/>
      <c r="AKE5" s="4"/>
      <c r="AKF5" s="4"/>
      <c r="AKG5" s="4"/>
      <c r="AKH5" s="4"/>
      <c r="AKI5" s="4"/>
      <c r="AKJ5" s="4"/>
      <c r="AKK5" s="4"/>
      <c r="AKL5" s="4"/>
      <c r="AKM5" s="4"/>
      <c r="AKN5" s="4"/>
      <c r="AKO5" s="4"/>
      <c r="AKP5" s="4"/>
      <c r="AKQ5" s="4"/>
      <c r="AKR5" s="4"/>
      <c r="AKS5" s="4"/>
      <c r="AKT5" s="4"/>
      <c r="AKU5" s="4"/>
      <c r="AKV5" s="4"/>
      <c r="AKW5" s="4"/>
      <c r="AKX5" s="4"/>
      <c r="AKY5" s="4"/>
      <c r="AKZ5" s="4"/>
      <c r="ALA5" s="4"/>
      <c r="ALB5" s="4"/>
      <c r="ALC5" s="4"/>
      <c r="ALD5" s="4"/>
      <c r="ALE5" s="4"/>
      <c r="ALF5" s="4"/>
      <c r="ALG5" s="4"/>
      <c r="ALH5" s="4"/>
      <c r="ALI5" s="4"/>
      <c r="ALJ5" s="4"/>
      <c r="ALK5" s="4"/>
      <c r="ALL5" s="4"/>
      <c r="ALM5" s="4"/>
      <c r="ALN5" s="4"/>
      <c r="ALO5" s="4"/>
      <c r="ALP5" s="4"/>
      <c r="ALQ5" s="4"/>
      <c r="ALR5" s="4"/>
      <c r="ALS5" s="4"/>
      <c r="ALT5" s="4"/>
      <c r="ALU5" s="4"/>
      <c r="ALV5" s="4"/>
      <c r="ALW5" s="4"/>
      <c r="ALX5" s="4"/>
      <c r="ALY5" s="4"/>
      <c r="ALZ5" s="4"/>
      <c r="AMA5" s="4"/>
      <c r="AMB5" s="4"/>
      <c r="AMC5" s="4"/>
      <c r="AMD5" s="4"/>
      <c r="AME5" s="4"/>
      <c r="AMF5" s="4"/>
      <c r="AMG5" s="4"/>
      <c r="AMH5" s="4"/>
      <c r="AMI5" s="4"/>
      <c r="AMJ5" s="4"/>
      <c r="AMK5" s="4"/>
      <c r="AML5" s="4"/>
      <c r="AMM5" s="4"/>
      <c r="AMN5" s="4"/>
      <c r="AMO5" s="4"/>
      <c r="AMP5" s="4"/>
      <c r="AMQ5" s="4"/>
      <c r="AMR5" s="4"/>
      <c r="AMS5" s="4"/>
      <c r="AMT5" s="4"/>
      <c r="AMU5" s="4"/>
      <c r="AMV5" s="4"/>
      <c r="AMW5" s="4"/>
      <c r="AMX5" s="4"/>
      <c r="AMY5" s="4"/>
      <c r="AMZ5" s="4"/>
      <c r="ANA5" s="4"/>
      <c r="ANB5" s="4"/>
      <c r="ANC5" s="4"/>
      <c r="AND5" s="4"/>
      <c r="ANE5" s="4"/>
      <c r="ANF5" s="4"/>
      <c r="ANG5" s="4"/>
      <c r="ANH5" s="4"/>
      <c r="ANI5" s="4"/>
      <c r="ANJ5" s="4"/>
      <c r="ANK5" s="4"/>
      <c r="ANL5" s="4"/>
      <c r="ANM5" s="4"/>
      <c r="ANN5" s="4"/>
      <c r="ANO5" s="4"/>
      <c r="ANP5" s="4"/>
      <c r="ANQ5" s="4"/>
      <c r="ANR5" s="4"/>
      <c r="ANS5" s="4"/>
      <c r="ANT5" s="4"/>
      <c r="ANU5" s="4"/>
      <c r="ANV5" s="4"/>
      <c r="ANW5" s="4"/>
      <c r="ANX5" s="4"/>
      <c r="ANY5" s="4"/>
      <c r="ANZ5" s="4"/>
      <c r="AOA5" s="4"/>
      <c r="AOB5" s="4"/>
      <c r="AOC5" s="4"/>
      <c r="AOD5" s="4"/>
      <c r="AOE5" s="4"/>
      <c r="AOF5" s="4"/>
      <c r="AOG5" s="4"/>
      <c r="AOH5" s="4"/>
      <c r="AOI5" s="4"/>
      <c r="AOJ5" s="4"/>
      <c r="AOK5" s="4"/>
      <c r="AOL5" s="4"/>
      <c r="AOM5" s="4"/>
      <c r="AON5" s="4"/>
      <c r="AOO5" s="4"/>
      <c r="AOP5" s="4"/>
      <c r="AOQ5" s="4"/>
      <c r="AOR5" s="4"/>
      <c r="AOS5" s="4"/>
      <c r="AOT5" s="4"/>
      <c r="AOU5" s="4"/>
      <c r="AOV5" s="4"/>
      <c r="AOW5" s="4"/>
      <c r="AOX5" s="4"/>
      <c r="AOY5" s="4"/>
      <c r="AOZ5" s="4"/>
      <c r="APA5" s="4"/>
      <c r="APB5" s="4"/>
      <c r="APC5" s="4"/>
      <c r="APD5" s="4"/>
      <c r="APE5" s="4"/>
      <c r="APF5" s="4"/>
      <c r="APG5" s="4"/>
      <c r="APH5" s="4"/>
      <c r="API5" s="4"/>
      <c r="APJ5" s="4"/>
      <c r="APK5" s="4"/>
      <c r="APL5" s="4"/>
      <c r="APM5" s="4"/>
      <c r="APN5" s="4"/>
      <c r="APO5" s="4"/>
      <c r="APP5" s="4"/>
      <c r="APQ5" s="4"/>
      <c r="APR5" s="4"/>
      <c r="APS5" s="4"/>
      <c r="APT5" s="4"/>
      <c r="APU5" s="4"/>
      <c r="APV5" s="4"/>
      <c r="APW5" s="4"/>
      <c r="APX5" s="4"/>
      <c r="APY5" s="4"/>
      <c r="APZ5" s="4"/>
      <c r="AQA5" s="4"/>
      <c r="AQB5" s="4"/>
      <c r="AQC5" s="4"/>
      <c r="AQD5" s="4"/>
      <c r="AQE5" s="4"/>
      <c r="AQF5" s="4"/>
      <c r="AQG5" s="4"/>
      <c r="AQH5" s="4"/>
      <c r="AQI5" s="4"/>
      <c r="AQJ5" s="4"/>
      <c r="AQK5" s="4"/>
      <c r="AQL5" s="4"/>
      <c r="AQM5" s="4"/>
      <c r="AQN5" s="4"/>
      <c r="AQO5" s="4"/>
      <c r="AQP5" s="4"/>
      <c r="AQQ5" s="4"/>
      <c r="AQR5" s="4"/>
      <c r="AQS5" s="4"/>
      <c r="AQT5" s="4"/>
      <c r="AQU5" s="4"/>
      <c r="AQV5" s="4"/>
      <c r="AQW5" s="4"/>
      <c r="AQX5" s="4"/>
      <c r="AQY5" s="4"/>
      <c r="AQZ5" s="4"/>
      <c r="ARA5" s="4"/>
      <c r="ARB5" s="4"/>
      <c r="ARC5" s="4"/>
      <c r="ARD5" s="4"/>
      <c r="ARE5" s="4"/>
      <c r="ARF5" s="4"/>
      <c r="ARG5" s="4"/>
      <c r="ARH5" s="4"/>
      <c r="ARI5" s="4"/>
      <c r="ARJ5" s="4"/>
      <c r="ARK5" s="4"/>
      <c r="ARL5" s="4"/>
      <c r="XBG5" s="3"/>
      <c r="XBH5" s="3"/>
      <c r="XBI5" s="3"/>
      <c r="XBJ5" s="3"/>
    </row>
    <row r="6" spans="1:1157 16283:16289" s="25" customFormat="1" ht="12.9" customHeight="1" x14ac:dyDescent="0.4">
      <c r="A6" s="151"/>
      <c r="B6" s="152"/>
      <c r="C6" s="152"/>
      <c r="D6" s="152"/>
      <c r="E6" s="152"/>
      <c r="F6" s="152"/>
      <c r="G6" s="152"/>
      <c r="H6" s="152"/>
      <c r="I6" s="152"/>
      <c r="J6" s="152"/>
      <c r="K6" s="152"/>
      <c r="L6" s="158"/>
      <c r="M6" s="160" t="s">
        <v>89</v>
      </c>
      <c r="N6" s="153"/>
      <c r="O6" s="154" t="s">
        <v>105</v>
      </c>
      <c r="P6" s="154"/>
      <c r="Q6" s="154"/>
      <c r="R6" s="154"/>
      <c r="S6" s="154"/>
      <c r="T6" s="154"/>
      <c r="U6" s="154"/>
      <c r="V6" s="154"/>
      <c r="W6" s="154"/>
      <c r="X6" s="154"/>
      <c r="Y6" s="154"/>
      <c r="Z6" s="15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5"/>
      <c r="NJ6" s="5"/>
      <c r="NK6" s="5"/>
      <c r="NL6" s="5"/>
      <c r="NM6" s="5"/>
      <c r="NN6" s="5"/>
      <c r="NO6" s="5"/>
      <c r="NP6" s="5"/>
      <c r="NQ6" s="5"/>
      <c r="NR6" s="5"/>
      <c r="NS6" s="5"/>
      <c r="NT6" s="5"/>
      <c r="NU6" s="5"/>
      <c r="NV6" s="5"/>
      <c r="NW6" s="5"/>
      <c r="NX6" s="5"/>
      <c r="NY6" s="5"/>
      <c r="NZ6" s="5"/>
      <c r="OA6" s="5"/>
      <c r="OB6" s="5"/>
      <c r="OC6" s="5"/>
      <c r="OD6" s="5"/>
      <c r="OE6" s="5"/>
      <c r="OF6" s="5"/>
      <c r="OG6" s="5"/>
      <c r="OH6" s="5"/>
      <c r="OI6" s="5"/>
      <c r="OJ6" s="5"/>
      <c r="OK6" s="5"/>
      <c r="OL6" s="5"/>
      <c r="OM6" s="5"/>
      <c r="ON6" s="5"/>
      <c r="OO6" s="5"/>
      <c r="OP6" s="5"/>
      <c r="OQ6" s="5"/>
      <c r="OR6" s="5"/>
      <c r="OS6" s="5"/>
      <c r="OT6" s="5"/>
      <c r="OU6" s="5"/>
      <c r="OV6" s="5"/>
      <c r="OW6" s="5"/>
      <c r="OX6" s="5"/>
      <c r="OY6" s="5"/>
      <c r="OZ6" s="5"/>
      <c r="PA6" s="5"/>
      <c r="PB6" s="5"/>
      <c r="PC6" s="5"/>
      <c r="PD6" s="5"/>
      <c r="PE6" s="5"/>
      <c r="PF6" s="5"/>
      <c r="PG6" s="5"/>
      <c r="PH6" s="5"/>
      <c r="PI6" s="5"/>
      <c r="PJ6" s="5"/>
      <c r="PK6" s="5"/>
      <c r="PL6" s="5"/>
      <c r="PM6" s="5"/>
      <c r="PN6" s="5"/>
      <c r="PO6" s="5"/>
      <c r="PP6" s="5"/>
      <c r="PQ6" s="5"/>
      <c r="PR6" s="5"/>
      <c r="PS6" s="5"/>
      <c r="PT6" s="5"/>
      <c r="PU6" s="5"/>
      <c r="PV6" s="5"/>
      <c r="PW6" s="5"/>
      <c r="PX6" s="5"/>
      <c r="PY6" s="5"/>
      <c r="PZ6" s="5"/>
      <c r="QA6" s="5"/>
      <c r="QB6" s="5"/>
      <c r="QC6" s="5"/>
      <c r="QD6" s="5"/>
      <c r="QE6" s="5"/>
      <c r="QF6" s="5"/>
      <c r="QG6" s="5"/>
      <c r="QH6" s="5"/>
      <c r="QI6" s="5"/>
      <c r="QJ6" s="5"/>
      <c r="QK6" s="5"/>
      <c r="QL6" s="5"/>
      <c r="QM6" s="5"/>
      <c r="QN6" s="5"/>
      <c r="QO6" s="5"/>
      <c r="QP6" s="5"/>
      <c r="QQ6" s="5"/>
      <c r="QR6" s="5"/>
      <c r="QS6" s="5"/>
      <c r="QT6" s="5"/>
      <c r="QU6" s="5"/>
      <c r="QV6" s="5"/>
      <c r="QW6" s="5"/>
      <c r="QX6" s="5"/>
      <c r="QY6" s="5"/>
      <c r="QZ6" s="5"/>
      <c r="RA6" s="5"/>
      <c r="RB6" s="5"/>
      <c r="RC6" s="5"/>
      <c r="RD6" s="5"/>
      <c r="RE6" s="5"/>
      <c r="RF6" s="5"/>
      <c r="RG6" s="5"/>
      <c r="RH6" s="5"/>
      <c r="RI6" s="5"/>
      <c r="RJ6" s="5"/>
      <c r="RK6" s="5"/>
      <c r="RL6" s="5"/>
      <c r="RM6" s="5"/>
      <c r="RN6" s="5"/>
      <c r="RO6" s="5"/>
      <c r="RP6" s="5"/>
      <c r="RQ6" s="5"/>
      <c r="RR6" s="5"/>
      <c r="RS6" s="5"/>
      <c r="RT6" s="5"/>
      <c r="RU6" s="5"/>
      <c r="RV6" s="5"/>
      <c r="RW6" s="5"/>
      <c r="RX6" s="5"/>
      <c r="RY6" s="5"/>
      <c r="RZ6" s="5"/>
      <c r="SA6" s="5"/>
      <c r="SB6" s="5"/>
      <c r="SC6" s="5"/>
      <c r="SD6" s="5"/>
      <c r="SE6" s="5"/>
      <c r="SF6" s="5"/>
      <c r="SG6" s="5"/>
      <c r="SH6" s="5"/>
      <c r="SI6" s="5"/>
      <c r="SJ6" s="5"/>
      <c r="SK6" s="5"/>
      <c r="SL6" s="5"/>
      <c r="SM6" s="5"/>
      <c r="SN6" s="5"/>
      <c r="SO6" s="5"/>
      <c r="SP6" s="5"/>
      <c r="SQ6" s="5"/>
      <c r="SR6" s="5"/>
      <c r="SS6" s="5"/>
      <c r="ST6" s="5"/>
      <c r="SU6" s="5"/>
      <c r="SV6" s="5"/>
      <c r="SW6" s="5"/>
      <c r="SX6" s="5"/>
      <c r="SY6" s="5"/>
      <c r="SZ6" s="5"/>
      <c r="TA6" s="5"/>
      <c r="TB6" s="5"/>
      <c r="TC6" s="5"/>
      <c r="TD6" s="5"/>
      <c r="TE6" s="5"/>
      <c r="TF6" s="5"/>
      <c r="TG6" s="5"/>
      <c r="TH6" s="5"/>
      <c r="TI6" s="5"/>
      <c r="TJ6" s="5"/>
      <c r="TK6" s="5"/>
      <c r="TL6" s="5"/>
      <c r="TM6" s="5"/>
      <c r="TN6" s="5"/>
      <c r="TO6" s="5"/>
      <c r="TP6" s="5"/>
      <c r="TQ6" s="5"/>
      <c r="TR6" s="5"/>
      <c r="TS6" s="5"/>
      <c r="TT6" s="5"/>
      <c r="TU6" s="5"/>
      <c r="TV6" s="5"/>
      <c r="TW6" s="5"/>
      <c r="TX6" s="5"/>
      <c r="TY6" s="5"/>
      <c r="TZ6" s="5"/>
      <c r="UA6" s="5"/>
      <c r="UB6" s="5"/>
      <c r="UC6" s="5"/>
      <c r="UD6" s="5"/>
      <c r="UE6" s="5"/>
      <c r="UF6" s="5"/>
      <c r="UG6" s="5"/>
      <c r="UH6" s="5"/>
      <c r="UI6" s="5"/>
      <c r="UJ6" s="5"/>
      <c r="UK6" s="5"/>
      <c r="UL6" s="5"/>
      <c r="UM6" s="5"/>
      <c r="UN6" s="5"/>
      <c r="UO6" s="5"/>
      <c r="UP6" s="5"/>
      <c r="UQ6" s="5"/>
      <c r="UR6" s="5"/>
      <c r="US6" s="5"/>
      <c r="UT6" s="5"/>
      <c r="UU6" s="5"/>
      <c r="UV6" s="5"/>
      <c r="UW6" s="5"/>
      <c r="UX6" s="5"/>
      <c r="UY6" s="5"/>
      <c r="UZ6" s="5"/>
      <c r="VA6" s="5"/>
      <c r="VB6" s="5"/>
      <c r="VC6" s="5"/>
      <c r="VD6" s="5"/>
      <c r="VE6" s="5"/>
      <c r="VF6" s="5"/>
      <c r="VG6" s="5"/>
      <c r="VH6" s="5"/>
      <c r="VI6" s="5"/>
      <c r="VJ6" s="5"/>
      <c r="VK6" s="5"/>
      <c r="VL6" s="5"/>
      <c r="VM6" s="5"/>
      <c r="VN6" s="5"/>
      <c r="VO6" s="5"/>
      <c r="VP6" s="5"/>
      <c r="VQ6" s="5"/>
      <c r="VR6" s="5"/>
      <c r="VS6" s="5"/>
      <c r="VT6" s="5"/>
      <c r="VU6" s="5"/>
      <c r="VV6" s="5"/>
      <c r="VW6" s="5"/>
      <c r="VX6" s="5"/>
      <c r="VY6" s="5"/>
      <c r="VZ6" s="5"/>
      <c r="WA6" s="5"/>
      <c r="WB6" s="5"/>
      <c r="WC6" s="5"/>
      <c r="WD6" s="5"/>
      <c r="WE6" s="5"/>
      <c r="WF6" s="5"/>
      <c r="WG6" s="5"/>
      <c r="WH6" s="5"/>
      <c r="WI6" s="5"/>
      <c r="WJ6" s="5"/>
      <c r="WK6" s="5"/>
      <c r="WL6" s="5"/>
      <c r="WM6" s="5"/>
      <c r="WN6" s="5"/>
      <c r="WO6" s="5"/>
      <c r="WP6" s="5"/>
      <c r="WQ6" s="5"/>
      <c r="WR6" s="5"/>
      <c r="WS6" s="5"/>
      <c r="WT6" s="5"/>
      <c r="WU6" s="5"/>
      <c r="WV6" s="5"/>
      <c r="WW6" s="5"/>
      <c r="WX6" s="5"/>
      <c r="WY6" s="5"/>
      <c r="WZ6" s="5"/>
      <c r="XA6" s="5"/>
      <c r="XB6" s="5"/>
      <c r="XC6" s="5"/>
      <c r="XD6" s="5"/>
      <c r="XE6" s="5"/>
      <c r="XF6" s="5"/>
      <c r="XG6" s="5"/>
      <c r="XH6" s="5"/>
      <c r="XI6" s="5"/>
      <c r="XJ6" s="5"/>
      <c r="XK6" s="5"/>
      <c r="XL6" s="5"/>
      <c r="XM6" s="5"/>
      <c r="XN6" s="5"/>
      <c r="XO6" s="5"/>
      <c r="XP6" s="5"/>
      <c r="XQ6" s="5"/>
      <c r="XR6" s="5"/>
      <c r="XS6" s="5"/>
      <c r="XT6" s="5"/>
      <c r="XU6" s="5"/>
      <c r="XV6" s="5"/>
      <c r="XW6" s="5"/>
      <c r="XX6" s="5"/>
      <c r="XY6" s="5"/>
      <c r="XZ6" s="5"/>
      <c r="YA6" s="5"/>
      <c r="YB6" s="5"/>
      <c r="YC6" s="5"/>
      <c r="YD6" s="5"/>
      <c r="YE6" s="5"/>
      <c r="YF6" s="5"/>
      <c r="YG6" s="5"/>
      <c r="YH6" s="5"/>
      <c r="YI6" s="5"/>
      <c r="YJ6" s="5"/>
      <c r="YK6" s="5"/>
      <c r="YL6" s="5"/>
      <c r="YM6" s="5"/>
      <c r="YN6" s="5"/>
      <c r="YO6" s="5"/>
      <c r="YP6" s="5"/>
      <c r="YQ6" s="5"/>
      <c r="YR6" s="5"/>
      <c r="YS6" s="5"/>
      <c r="YT6" s="5"/>
      <c r="YU6" s="5"/>
      <c r="YV6" s="5"/>
      <c r="YW6" s="5"/>
      <c r="YX6" s="5"/>
      <c r="YY6" s="5"/>
      <c r="YZ6" s="5"/>
      <c r="ZA6" s="5"/>
      <c r="ZB6" s="5"/>
      <c r="ZC6" s="5"/>
      <c r="ZD6" s="5"/>
      <c r="ZE6" s="5"/>
      <c r="ZF6" s="5"/>
      <c r="ZG6" s="5"/>
      <c r="ZH6" s="5"/>
      <c r="ZI6" s="5"/>
      <c r="ZJ6" s="5"/>
      <c r="ZK6" s="5"/>
      <c r="ZL6" s="5"/>
      <c r="ZM6" s="5"/>
      <c r="ZN6" s="5"/>
      <c r="ZO6" s="5"/>
      <c r="ZP6" s="5"/>
      <c r="ZQ6" s="5"/>
      <c r="ZR6" s="5"/>
      <c r="ZS6" s="5"/>
      <c r="ZT6" s="5"/>
      <c r="ZU6" s="5"/>
      <c r="ZV6" s="5"/>
      <c r="ZW6" s="5"/>
      <c r="ZX6" s="5"/>
      <c r="ZY6" s="5"/>
      <c r="ZZ6" s="5"/>
      <c r="AAA6" s="5"/>
      <c r="AAB6" s="5"/>
      <c r="AAC6" s="5"/>
      <c r="AAD6" s="5"/>
      <c r="AAE6" s="5"/>
      <c r="AAF6" s="5"/>
      <c r="AAG6" s="5"/>
      <c r="AAH6" s="5"/>
      <c r="AAI6" s="5"/>
      <c r="AAJ6" s="5"/>
      <c r="AAK6" s="5"/>
      <c r="AAL6" s="5"/>
      <c r="AAM6" s="5"/>
      <c r="AAN6" s="5"/>
      <c r="AAO6" s="5"/>
      <c r="AAP6" s="5"/>
      <c r="AAQ6" s="5"/>
      <c r="AAR6" s="5"/>
      <c r="AAS6" s="5"/>
      <c r="AAT6" s="5"/>
      <c r="AAU6" s="5"/>
      <c r="AAV6" s="5"/>
      <c r="AAW6" s="5"/>
      <c r="AAX6" s="5"/>
      <c r="AAY6" s="5"/>
      <c r="AAZ6" s="5"/>
      <c r="ABA6" s="5"/>
      <c r="ABB6" s="5"/>
      <c r="ABC6" s="5"/>
      <c r="ABD6" s="5"/>
      <c r="ABE6" s="5"/>
      <c r="ABF6" s="5"/>
      <c r="ABG6" s="5"/>
      <c r="ABH6" s="5"/>
      <c r="ABI6" s="5"/>
      <c r="ABJ6" s="5"/>
      <c r="ABK6" s="5"/>
      <c r="ABL6" s="5"/>
      <c r="ABM6" s="5"/>
      <c r="ABN6" s="5"/>
      <c r="ABO6" s="5"/>
      <c r="ABP6" s="5"/>
      <c r="ABQ6" s="5"/>
      <c r="ABR6" s="5"/>
      <c r="ABS6" s="5"/>
      <c r="ABT6" s="5"/>
      <c r="ABU6" s="5"/>
      <c r="ABV6" s="5"/>
      <c r="ABW6" s="5"/>
      <c r="ABX6" s="5"/>
      <c r="ABY6" s="5"/>
      <c r="ABZ6" s="5"/>
      <c r="ACA6" s="5"/>
      <c r="ACB6" s="5"/>
      <c r="ACC6" s="5"/>
      <c r="ACD6" s="5"/>
      <c r="ACE6" s="5"/>
      <c r="ACF6" s="5"/>
      <c r="ACG6" s="5"/>
      <c r="ACH6" s="5"/>
      <c r="ACI6" s="5"/>
      <c r="ACJ6" s="5"/>
      <c r="ACK6" s="5"/>
      <c r="ACL6" s="5"/>
      <c r="ACM6" s="5"/>
      <c r="ACN6" s="5"/>
      <c r="ACO6" s="5"/>
      <c r="ACP6" s="5"/>
      <c r="ACQ6" s="5"/>
      <c r="ACR6" s="5"/>
      <c r="ACS6" s="5"/>
      <c r="ACT6" s="5"/>
      <c r="ACU6" s="5"/>
      <c r="ACV6" s="5"/>
      <c r="ACW6" s="5"/>
      <c r="ACX6" s="5"/>
      <c r="ACY6" s="5"/>
      <c r="ACZ6" s="5"/>
      <c r="ADA6" s="5"/>
      <c r="ADB6" s="5"/>
      <c r="ADC6" s="5"/>
      <c r="ADD6" s="5"/>
      <c r="ADE6" s="5"/>
      <c r="ADF6" s="5"/>
      <c r="ADG6" s="5"/>
      <c r="ADH6" s="5"/>
      <c r="ADI6" s="5"/>
      <c r="ADJ6" s="5"/>
      <c r="ADK6" s="5"/>
      <c r="ADL6" s="5"/>
      <c r="ADM6" s="5"/>
      <c r="ADN6" s="5"/>
      <c r="ADO6" s="5"/>
      <c r="ADP6" s="5"/>
      <c r="ADQ6" s="5"/>
      <c r="ADR6" s="5"/>
      <c r="ADS6" s="5"/>
      <c r="ADT6" s="5"/>
      <c r="ADU6" s="5"/>
      <c r="ADV6" s="5"/>
      <c r="ADW6" s="5"/>
      <c r="ADX6" s="5"/>
      <c r="ADY6" s="5"/>
      <c r="ADZ6" s="5"/>
      <c r="AEA6" s="5"/>
      <c r="AEB6" s="5"/>
      <c r="AEC6" s="5"/>
      <c r="AED6" s="5"/>
      <c r="AEE6" s="5"/>
      <c r="AEF6" s="5"/>
      <c r="AEG6" s="5"/>
      <c r="AEH6" s="5"/>
      <c r="AEI6" s="5"/>
      <c r="AEJ6" s="5"/>
      <c r="AEK6" s="5"/>
      <c r="AEL6" s="5"/>
      <c r="AEM6" s="5"/>
      <c r="AEN6" s="5"/>
      <c r="AEO6" s="5"/>
      <c r="AEP6" s="5"/>
      <c r="AEQ6" s="5"/>
      <c r="AER6" s="5"/>
      <c r="AES6" s="5"/>
      <c r="AET6" s="5"/>
      <c r="AEU6" s="5"/>
      <c r="AEV6" s="5"/>
      <c r="AEW6" s="5"/>
      <c r="AEX6" s="5"/>
      <c r="AEY6" s="5"/>
      <c r="AEZ6" s="5"/>
      <c r="AFA6" s="5"/>
      <c r="AFB6" s="5"/>
      <c r="AFC6" s="5"/>
      <c r="AFD6" s="5"/>
      <c r="AFE6" s="5"/>
      <c r="AFF6" s="5"/>
      <c r="AFG6" s="5"/>
      <c r="AFH6" s="5"/>
      <c r="AFI6" s="5"/>
      <c r="AFJ6" s="5"/>
      <c r="AFK6" s="5"/>
      <c r="AFL6" s="5"/>
      <c r="AFM6" s="5"/>
      <c r="AFN6" s="5"/>
      <c r="AFO6" s="5"/>
      <c r="AFP6" s="5"/>
      <c r="AFQ6" s="5"/>
      <c r="AFR6" s="5"/>
      <c r="AFS6" s="5"/>
      <c r="AFT6" s="5"/>
      <c r="AFU6" s="5"/>
      <c r="AFV6" s="5"/>
      <c r="AFW6" s="5"/>
      <c r="AFX6" s="5"/>
      <c r="AFY6" s="5"/>
      <c r="AFZ6" s="5"/>
      <c r="AGA6" s="5"/>
      <c r="AGB6" s="5"/>
      <c r="AGC6" s="5"/>
      <c r="AGD6" s="5"/>
      <c r="AGE6" s="5"/>
      <c r="AGF6" s="5"/>
      <c r="AGG6" s="5"/>
      <c r="AGH6" s="5"/>
      <c r="AGI6" s="5"/>
      <c r="AGJ6" s="5"/>
      <c r="AGK6" s="5"/>
      <c r="AGL6" s="5"/>
      <c r="AGM6" s="5"/>
      <c r="AGN6" s="5"/>
      <c r="AGO6" s="5"/>
      <c r="AGP6" s="5"/>
      <c r="AGQ6" s="5"/>
      <c r="AGR6" s="5"/>
      <c r="AGS6" s="5"/>
      <c r="AGT6" s="5"/>
      <c r="AGU6" s="5"/>
      <c r="AGV6" s="5"/>
      <c r="AGW6" s="5"/>
      <c r="AGX6" s="5"/>
      <c r="AGY6" s="5"/>
      <c r="AGZ6" s="5"/>
      <c r="AHA6" s="5"/>
      <c r="AHB6" s="5"/>
      <c r="AHC6" s="5"/>
      <c r="AHD6" s="5"/>
      <c r="AHE6" s="5"/>
      <c r="AHF6" s="5"/>
      <c r="AHG6" s="5"/>
      <c r="AHH6" s="5"/>
      <c r="AHI6" s="5"/>
      <c r="AHJ6" s="5"/>
      <c r="AHK6" s="5"/>
      <c r="AHL6" s="5"/>
      <c r="AHM6" s="5"/>
      <c r="AHN6" s="5"/>
      <c r="AHO6" s="5"/>
      <c r="AHP6" s="5"/>
      <c r="AHQ6" s="5"/>
      <c r="AHR6" s="5"/>
      <c r="AHS6" s="5"/>
      <c r="AHT6" s="5"/>
      <c r="AHU6" s="5"/>
      <c r="AHV6" s="5"/>
      <c r="AHW6" s="5"/>
      <c r="AHX6" s="5"/>
      <c r="AHY6" s="5"/>
      <c r="AHZ6" s="5"/>
      <c r="AIA6" s="5"/>
      <c r="AIB6" s="5"/>
      <c r="AIC6" s="5"/>
      <c r="AID6" s="5"/>
      <c r="AIE6" s="5"/>
      <c r="AIF6" s="5"/>
      <c r="AIG6" s="5"/>
      <c r="AIH6" s="5"/>
      <c r="AII6" s="5"/>
      <c r="AIJ6" s="5"/>
      <c r="AIK6" s="5"/>
      <c r="AIL6" s="5"/>
      <c r="AIM6" s="5"/>
      <c r="AIN6" s="5"/>
      <c r="AIO6" s="5"/>
      <c r="AIP6" s="5"/>
      <c r="AIQ6" s="5"/>
      <c r="AIR6" s="5"/>
      <c r="AIS6" s="5"/>
      <c r="AIT6" s="5"/>
      <c r="AIU6" s="5"/>
      <c r="AIV6" s="5"/>
      <c r="AIW6" s="5"/>
      <c r="AIX6" s="5"/>
      <c r="AIY6" s="5"/>
      <c r="AIZ6" s="5"/>
      <c r="AJA6" s="5"/>
      <c r="AJB6" s="5"/>
      <c r="AJC6" s="5"/>
      <c r="AJD6" s="5"/>
      <c r="AJE6" s="5"/>
      <c r="AJF6" s="5"/>
      <c r="AJG6" s="5"/>
      <c r="AJH6" s="5"/>
      <c r="AJI6" s="5"/>
      <c r="AJJ6" s="5"/>
      <c r="AJK6" s="5"/>
      <c r="AJL6" s="5"/>
      <c r="AJM6" s="5"/>
      <c r="AJN6" s="5"/>
      <c r="AJO6" s="5"/>
      <c r="AJP6" s="5"/>
      <c r="AJQ6" s="5"/>
      <c r="AJR6" s="5"/>
      <c r="AJS6" s="5"/>
      <c r="AJT6" s="5"/>
      <c r="AJU6" s="5"/>
      <c r="AJV6" s="5"/>
      <c r="AJW6" s="5"/>
      <c r="AJX6" s="5"/>
      <c r="AJY6" s="5"/>
      <c r="AJZ6" s="5"/>
      <c r="AKA6" s="5"/>
      <c r="AKB6" s="5"/>
      <c r="AKC6" s="5"/>
      <c r="AKD6" s="5"/>
      <c r="AKE6" s="5"/>
      <c r="AKF6" s="5"/>
      <c r="AKG6" s="5"/>
      <c r="AKH6" s="5"/>
      <c r="AKI6" s="5"/>
      <c r="AKJ6" s="5"/>
      <c r="AKK6" s="5"/>
      <c r="AKL6" s="5"/>
      <c r="AKM6" s="5"/>
      <c r="AKN6" s="5"/>
      <c r="AKO6" s="5"/>
      <c r="AKP6" s="5"/>
      <c r="AKQ6" s="5"/>
      <c r="AKR6" s="5"/>
      <c r="AKS6" s="5"/>
      <c r="AKT6" s="5"/>
      <c r="AKU6" s="5"/>
      <c r="AKV6" s="5"/>
      <c r="AKW6" s="5"/>
      <c r="AKX6" s="5"/>
      <c r="AKY6" s="5"/>
      <c r="AKZ6" s="5"/>
      <c r="ALA6" s="5"/>
      <c r="ALB6" s="5"/>
      <c r="ALC6" s="5"/>
      <c r="ALD6" s="5"/>
      <c r="ALE6" s="5"/>
      <c r="ALF6" s="5"/>
      <c r="ALG6" s="5"/>
      <c r="ALH6" s="5"/>
      <c r="ALI6" s="5"/>
      <c r="ALJ6" s="5"/>
      <c r="ALK6" s="5"/>
      <c r="ALL6" s="5"/>
      <c r="ALM6" s="5"/>
      <c r="ALN6" s="5"/>
      <c r="ALO6" s="5"/>
      <c r="ALP6" s="5"/>
      <c r="ALQ6" s="5"/>
      <c r="ALR6" s="5"/>
      <c r="ALS6" s="5"/>
      <c r="ALT6" s="5"/>
      <c r="ALU6" s="5"/>
      <c r="ALV6" s="5"/>
      <c r="ALW6" s="5"/>
      <c r="ALX6" s="5"/>
      <c r="ALY6" s="5"/>
      <c r="ALZ6" s="5"/>
      <c r="AMA6" s="5"/>
      <c r="AMB6" s="5"/>
      <c r="AMC6" s="5"/>
      <c r="AMD6" s="5"/>
      <c r="AME6" s="5"/>
      <c r="AMF6" s="5"/>
      <c r="AMG6" s="5"/>
      <c r="AMH6" s="5"/>
      <c r="AMI6" s="5"/>
      <c r="AMJ6" s="5"/>
      <c r="AMK6" s="5"/>
      <c r="AML6" s="5"/>
      <c r="AMM6" s="5"/>
      <c r="AMN6" s="5"/>
      <c r="AMO6" s="5"/>
      <c r="AMP6" s="5"/>
      <c r="AMQ6" s="5"/>
      <c r="AMR6" s="5"/>
      <c r="AMS6" s="5"/>
      <c r="AMT6" s="5"/>
      <c r="AMU6" s="5"/>
      <c r="AMV6" s="5"/>
      <c r="AMW6" s="5"/>
      <c r="AMX6" s="5"/>
      <c r="AMY6" s="5"/>
      <c r="AMZ6" s="5"/>
      <c r="ANA6" s="5"/>
      <c r="ANB6" s="5"/>
      <c r="ANC6" s="5"/>
      <c r="AND6" s="5"/>
      <c r="ANE6" s="5"/>
      <c r="ANF6" s="5"/>
      <c r="ANG6" s="5"/>
      <c r="ANH6" s="5"/>
      <c r="ANI6" s="5"/>
      <c r="ANJ6" s="5"/>
      <c r="ANK6" s="5"/>
      <c r="ANL6" s="5"/>
      <c r="ANM6" s="5"/>
      <c r="ANN6" s="5"/>
      <c r="ANO6" s="5"/>
      <c r="ANP6" s="5"/>
      <c r="ANQ6" s="5"/>
      <c r="ANR6" s="5"/>
      <c r="ANS6" s="5"/>
      <c r="ANT6" s="5"/>
      <c r="ANU6" s="5"/>
      <c r="ANV6" s="5"/>
      <c r="ANW6" s="5"/>
      <c r="ANX6" s="5"/>
      <c r="ANY6" s="5"/>
      <c r="ANZ6" s="5"/>
      <c r="AOA6" s="5"/>
      <c r="AOB6" s="5"/>
      <c r="AOC6" s="5"/>
      <c r="AOD6" s="5"/>
      <c r="AOE6" s="5"/>
      <c r="AOF6" s="5"/>
      <c r="AOG6" s="5"/>
      <c r="AOH6" s="5"/>
      <c r="AOI6" s="5"/>
      <c r="AOJ6" s="5"/>
      <c r="AOK6" s="5"/>
      <c r="AOL6" s="5"/>
      <c r="AOM6" s="5"/>
      <c r="AON6" s="5"/>
      <c r="AOO6" s="5"/>
      <c r="AOP6" s="5"/>
      <c r="AOQ6" s="5"/>
      <c r="AOR6" s="5"/>
      <c r="AOS6" s="5"/>
      <c r="AOT6" s="5"/>
      <c r="AOU6" s="5"/>
      <c r="AOV6" s="5"/>
      <c r="AOW6" s="5"/>
      <c r="AOX6" s="5"/>
      <c r="AOY6" s="5"/>
      <c r="AOZ6" s="5"/>
      <c r="APA6" s="5"/>
      <c r="APB6" s="5"/>
      <c r="APC6" s="5"/>
      <c r="APD6" s="5"/>
      <c r="APE6" s="5"/>
      <c r="APF6" s="5"/>
      <c r="APG6" s="5"/>
      <c r="APH6" s="5"/>
      <c r="API6" s="5"/>
      <c r="APJ6" s="5"/>
      <c r="APK6" s="5"/>
      <c r="APL6" s="5"/>
      <c r="APM6" s="5"/>
      <c r="APN6" s="5"/>
      <c r="APO6" s="5"/>
      <c r="APP6" s="5"/>
      <c r="APQ6" s="5"/>
      <c r="APR6" s="5"/>
      <c r="APS6" s="5"/>
      <c r="APT6" s="5"/>
      <c r="APU6" s="5"/>
      <c r="APV6" s="5"/>
      <c r="APW6" s="5"/>
      <c r="APX6" s="5"/>
      <c r="APY6" s="5"/>
      <c r="APZ6" s="5"/>
      <c r="AQA6" s="5"/>
      <c r="AQB6" s="5"/>
      <c r="AQC6" s="5"/>
      <c r="AQD6" s="5"/>
      <c r="AQE6" s="5"/>
      <c r="AQF6" s="5"/>
      <c r="AQG6" s="5"/>
      <c r="AQH6" s="5"/>
      <c r="AQI6" s="5"/>
      <c r="AQJ6" s="5"/>
      <c r="AQK6" s="5"/>
      <c r="AQL6" s="5"/>
      <c r="AQM6" s="5"/>
      <c r="AQN6" s="5"/>
      <c r="AQO6" s="5"/>
      <c r="AQP6" s="5"/>
      <c r="AQQ6" s="5"/>
      <c r="AQR6" s="5"/>
      <c r="AQS6" s="5"/>
      <c r="AQT6" s="5"/>
      <c r="AQU6" s="5"/>
      <c r="AQV6" s="5"/>
      <c r="AQW6" s="5"/>
      <c r="AQX6" s="5"/>
      <c r="AQY6" s="5"/>
      <c r="AQZ6" s="5"/>
      <c r="ARA6" s="5"/>
      <c r="ARB6" s="5"/>
      <c r="ARC6" s="5"/>
      <c r="ARD6" s="5"/>
      <c r="ARE6" s="5"/>
      <c r="ARF6" s="5"/>
      <c r="ARG6" s="5"/>
      <c r="ARH6" s="5"/>
      <c r="ARI6" s="5"/>
      <c r="ARJ6" s="5"/>
      <c r="ARK6" s="5"/>
      <c r="ARL6" s="5"/>
      <c r="XBG6" s="5"/>
      <c r="XBH6" s="5"/>
      <c r="XBI6" s="5"/>
      <c r="XBJ6" s="5"/>
    </row>
    <row r="7" spans="1:1157 16283:16289" s="47" customFormat="1" ht="15" customHeight="1" x14ac:dyDescent="0.4">
      <c r="A7" s="144"/>
      <c r="B7" s="145"/>
      <c r="C7" s="145"/>
      <c r="D7" s="145"/>
      <c r="E7" s="145"/>
      <c r="F7" s="145"/>
      <c r="G7" s="145"/>
      <c r="H7" s="146" t="s">
        <v>27</v>
      </c>
      <c r="I7" s="146"/>
      <c r="J7" s="146"/>
      <c r="K7" s="146"/>
      <c r="L7" s="146"/>
      <c r="M7" s="147" t="s">
        <v>28</v>
      </c>
      <c r="N7" s="147"/>
      <c r="O7" s="147"/>
      <c r="P7" s="147"/>
      <c r="Q7" s="147"/>
      <c r="R7" s="148" t="s">
        <v>29</v>
      </c>
      <c r="S7" s="148"/>
      <c r="T7" s="148"/>
      <c r="U7" s="148"/>
      <c r="V7" s="148"/>
      <c r="W7" s="149" t="s">
        <v>126</v>
      </c>
      <c r="X7" s="149"/>
      <c r="Y7" s="149"/>
      <c r="Z7" s="150"/>
    </row>
    <row r="8" spans="1:1157 16283:16289" s="43" customFormat="1" ht="15" hidden="1" customHeight="1" x14ac:dyDescent="0.4">
      <c r="A8" s="113"/>
      <c r="B8" s="114"/>
      <c r="C8" s="114"/>
      <c r="D8" s="114"/>
      <c r="E8" s="114"/>
      <c r="F8" s="114"/>
      <c r="G8" s="114"/>
      <c r="H8" s="114"/>
      <c r="I8" s="114"/>
      <c r="J8" s="114"/>
      <c r="K8" s="114"/>
      <c r="L8" s="114"/>
      <c r="M8" s="114"/>
      <c r="N8" s="114"/>
      <c r="O8" s="114"/>
      <c r="P8" s="114"/>
      <c r="Q8" s="114"/>
      <c r="R8" s="114"/>
      <c r="S8" s="114"/>
      <c r="T8" s="114"/>
      <c r="U8" s="114"/>
      <c r="V8" s="114"/>
      <c r="W8" s="114"/>
      <c r="X8" s="114"/>
      <c r="Y8" s="114"/>
      <c r="Z8" s="115"/>
    </row>
    <row r="9" spans="1:1157 16283:16289" s="42" customFormat="1" ht="40" customHeight="1" x14ac:dyDescent="0.4">
      <c r="A9" s="116" t="s">
        <v>0</v>
      </c>
      <c r="B9" s="117" t="s">
        <v>103</v>
      </c>
      <c r="C9" s="117" t="s">
        <v>24</v>
      </c>
      <c r="D9" s="117" t="s">
        <v>81</v>
      </c>
      <c r="E9" s="117" t="s">
        <v>99</v>
      </c>
      <c r="F9" s="117" t="s">
        <v>1</v>
      </c>
      <c r="G9" s="117" t="s">
        <v>113</v>
      </c>
      <c r="H9" s="118" t="s">
        <v>100</v>
      </c>
      <c r="I9" s="118" t="s">
        <v>114</v>
      </c>
      <c r="J9" s="118" t="s">
        <v>115</v>
      </c>
      <c r="K9" s="118" t="s">
        <v>116</v>
      </c>
      <c r="L9" s="119" t="s">
        <v>117</v>
      </c>
      <c r="M9" s="120" t="s">
        <v>101</v>
      </c>
      <c r="N9" s="120" t="s">
        <v>118</v>
      </c>
      <c r="O9" s="120" t="s">
        <v>119</v>
      </c>
      <c r="P9" s="120" t="s">
        <v>120</v>
      </c>
      <c r="Q9" s="121" t="s">
        <v>121</v>
      </c>
      <c r="R9" s="122" t="s">
        <v>102</v>
      </c>
      <c r="S9" s="122" t="s">
        <v>122</v>
      </c>
      <c r="T9" s="122" t="s">
        <v>123</v>
      </c>
      <c r="U9" s="122" t="s">
        <v>125</v>
      </c>
      <c r="V9" s="123" t="s">
        <v>124</v>
      </c>
      <c r="W9" s="124" t="s">
        <v>3</v>
      </c>
      <c r="X9" s="124" t="s">
        <v>8</v>
      </c>
      <c r="Y9" s="124" t="s">
        <v>128</v>
      </c>
      <c r="Z9" s="125" t="s">
        <v>83</v>
      </c>
    </row>
    <row r="10" spans="1:1157 16283:16289" s="18" customFormat="1" ht="12.9" customHeight="1" x14ac:dyDescent="0.4">
      <c r="A10" s="126" t="s">
        <v>146</v>
      </c>
      <c r="B10" s="127">
        <v>9</v>
      </c>
      <c r="C10" s="127" t="s">
        <v>62</v>
      </c>
      <c r="D10" s="127" t="s">
        <v>25</v>
      </c>
      <c r="E10" s="128">
        <v>43245</v>
      </c>
      <c r="F10" s="129">
        <v>37</v>
      </c>
      <c r="G10" s="130">
        <v>19</v>
      </c>
      <c r="H10" s="131">
        <f>Register[[#This Row],[Pour Date]]+7</f>
        <v>43252</v>
      </c>
      <c r="I10" s="130">
        <v>35.1</v>
      </c>
      <c r="J10" s="130">
        <v>34</v>
      </c>
      <c r="K10" s="130">
        <v>35.299999999999997</v>
      </c>
      <c r="L10" s="132">
        <f>IF(SUM(I10:K10)=0,"",AVERAGE(I10:K10))</f>
        <v>34.799999999999997</v>
      </c>
      <c r="M10" s="131">
        <f>Register[[#This Row],[Pour Date]]+14</f>
        <v>43259</v>
      </c>
      <c r="N10" s="130">
        <v>37.9</v>
      </c>
      <c r="O10" s="130">
        <v>37.299999999999997</v>
      </c>
      <c r="P10" s="130">
        <v>38.299999999999997</v>
      </c>
      <c r="Q10" s="132">
        <f>IF(SUM(N10:P10)=0,"",AVERAGE(N10:P10))</f>
        <v>37.833333333333329</v>
      </c>
      <c r="R10" s="131">
        <f>Register[[#This Row],[Pour Date]]+28</f>
        <v>43273</v>
      </c>
      <c r="S10" s="130">
        <v>34.700000000000003</v>
      </c>
      <c r="T10" s="130">
        <v>36</v>
      </c>
      <c r="U10" s="130">
        <v>37</v>
      </c>
      <c r="V10" s="132">
        <f>IF(SUM(S10:U10)=0,"",AVERAGE(S10:U10))</f>
        <v>35.9</v>
      </c>
      <c r="W10" s="128" t="s">
        <v>4</v>
      </c>
      <c r="X10" s="133">
        <f>IF(V10="","",V10-F10)</f>
        <v>-1.1000000000000014</v>
      </c>
      <c r="Y10" s="133">
        <f>IF(V10="","",AVERAGE($V$10:V10))</f>
        <v>35.9</v>
      </c>
      <c r="Z10" s="134">
        <f>IF(V10="","",_xlfn.NORM.DIST(V10,AVERAGE(Register[Ø (N/mm2)]),$V$4,FALSE))</f>
        <v>1.2978909607342542E-5</v>
      </c>
    </row>
    <row r="11" spans="1:1157 16283:16289" s="18" customFormat="1" ht="12.9" customHeight="1" x14ac:dyDescent="0.4">
      <c r="A11" s="126" t="s">
        <v>72</v>
      </c>
      <c r="B11" s="127">
        <v>9</v>
      </c>
      <c r="C11" s="127" t="s">
        <v>63</v>
      </c>
      <c r="D11" s="127" t="s">
        <v>26</v>
      </c>
      <c r="E11" s="128">
        <v>43247</v>
      </c>
      <c r="F11" s="129">
        <v>37</v>
      </c>
      <c r="G11" s="130">
        <v>19</v>
      </c>
      <c r="H11" s="131">
        <f>Register[[#This Row],[Pour Date]]+7</f>
        <v>43254</v>
      </c>
      <c r="I11" s="130">
        <v>35.299999999999997</v>
      </c>
      <c r="J11" s="130">
        <v>34.1</v>
      </c>
      <c r="K11" s="130">
        <v>35.200000000000003</v>
      </c>
      <c r="L11" s="132">
        <f t="shared" ref="L11:L19" si="0">IF(SUM(I11:K11)=0,"",AVERAGE(I11:K11))</f>
        <v>34.866666666666667</v>
      </c>
      <c r="M11" s="131">
        <f>Register[[#This Row],[Pour Date]]+14</f>
        <v>43261</v>
      </c>
      <c r="N11" s="130">
        <v>38.1</v>
      </c>
      <c r="O11" s="130">
        <v>37.4</v>
      </c>
      <c r="P11" s="130">
        <v>38.200000000000003</v>
      </c>
      <c r="Q11" s="132">
        <f>IF(SUM(N11:P11)=0,"",AVERAGE(N11:P11))</f>
        <v>37.9</v>
      </c>
      <c r="R11" s="131">
        <f>Register[[#This Row],[Pour Date]]+28</f>
        <v>43275</v>
      </c>
      <c r="S11" s="130">
        <v>39.9</v>
      </c>
      <c r="T11" s="130">
        <v>39</v>
      </c>
      <c r="U11" s="130">
        <v>39.799999999999997</v>
      </c>
      <c r="V11" s="132">
        <f>IF(SUM(S11:U11)=0,"",AVERAGE(S11:U11))</f>
        <v>39.56666666666667</v>
      </c>
      <c r="W11" s="128" t="s">
        <v>5</v>
      </c>
      <c r="X11" s="133">
        <f>IF(V11="","",V11-F11)</f>
        <v>2.56666666666667</v>
      </c>
      <c r="Y11" s="133">
        <f>IF(V11="","",AVERAGE($V$10:V11))</f>
        <v>37.733333333333334</v>
      </c>
      <c r="Z11" s="134">
        <f>IF(V11="","",_xlfn.NORM.DIST(V11,AVERAGE(Register[Ø (N/mm2)]),$V$4,FALSE))</f>
        <v>0.51147505620463785</v>
      </c>
    </row>
    <row r="12" spans="1:1157 16283:16289" s="30" customFormat="1" ht="12.9" customHeight="1" x14ac:dyDescent="0.4">
      <c r="A12" s="126" t="s">
        <v>73</v>
      </c>
      <c r="B12" s="127">
        <v>9</v>
      </c>
      <c r="C12" s="127" t="s">
        <v>64</v>
      </c>
      <c r="D12" s="127" t="s">
        <v>95</v>
      </c>
      <c r="E12" s="128">
        <v>43251</v>
      </c>
      <c r="F12" s="129">
        <v>37</v>
      </c>
      <c r="G12" s="130">
        <v>19</v>
      </c>
      <c r="H12" s="131">
        <f>Register[[#This Row],[Pour Date]]+7</f>
        <v>43258</v>
      </c>
      <c r="I12" s="130">
        <v>37.5</v>
      </c>
      <c r="J12" s="130">
        <v>36.200000000000003</v>
      </c>
      <c r="K12" s="130">
        <v>37.1</v>
      </c>
      <c r="L12" s="132">
        <f t="shared" si="0"/>
        <v>36.933333333333337</v>
      </c>
      <c r="M12" s="131">
        <f>Register[[#This Row],[Pour Date]]+14</f>
        <v>43265</v>
      </c>
      <c r="N12" s="130">
        <v>40.299999999999997</v>
      </c>
      <c r="O12" s="130">
        <v>39.5</v>
      </c>
      <c r="P12" s="130">
        <v>40.1</v>
      </c>
      <c r="Q12" s="132">
        <f>IF(SUM(N12:P12)=0,"",AVERAGE(N12:P12))</f>
        <v>39.966666666666669</v>
      </c>
      <c r="R12" s="131">
        <f>Register[[#This Row],[Pour Date]]+28</f>
        <v>43279</v>
      </c>
      <c r="S12" s="130">
        <v>40.1</v>
      </c>
      <c r="T12" s="130">
        <v>40.299999999999997</v>
      </c>
      <c r="U12" s="130">
        <v>39.9</v>
      </c>
      <c r="V12" s="132">
        <f>IF(SUM(S12:U12)=0,"",AVERAGE(S12:U12))</f>
        <v>40.1</v>
      </c>
      <c r="W12" s="128" t="s">
        <v>5</v>
      </c>
      <c r="X12" s="133">
        <f>IF(V12="","",V12-F12)</f>
        <v>3.1000000000000014</v>
      </c>
      <c r="Y12" s="133">
        <f>IF(V12="","",AVERAGE($V$10:V12))</f>
        <v>38.522222222222219</v>
      </c>
      <c r="Z12" s="134">
        <f>IF(V12="","",_xlfn.NORM.DIST(V12,AVERAGE(Register[Ø (N/mm2)]),$V$4,FALSE))</f>
        <v>0.3254953581741647</v>
      </c>
    </row>
    <row r="13" spans="1:1157 16283:16289" s="31" customFormat="1" ht="12.9" customHeight="1" x14ac:dyDescent="0.4">
      <c r="A13" s="126" t="s">
        <v>74</v>
      </c>
      <c r="B13" s="127">
        <v>9</v>
      </c>
      <c r="C13" s="127" t="s">
        <v>65</v>
      </c>
      <c r="D13" s="127" t="s">
        <v>96</v>
      </c>
      <c r="E13" s="128">
        <v>43266</v>
      </c>
      <c r="F13" s="129">
        <v>37</v>
      </c>
      <c r="G13" s="130">
        <v>19</v>
      </c>
      <c r="H13" s="131">
        <f>Register[[#This Row],[Pour Date]]+7</f>
        <v>43273</v>
      </c>
      <c r="I13" s="130">
        <v>35.700000000000003</v>
      </c>
      <c r="J13" s="130">
        <v>34.299999999999997</v>
      </c>
      <c r="K13" s="130">
        <v>35</v>
      </c>
      <c r="L13" s="132">
        <f t="shared" si="0"/>
        <v>35</v>
      </c>
      <c r="M13" s="131">
        <f>Register[[#This Row],[Pour Date]]+14</f>
        <v>43280</v>
      </c>
      <c r="N13" s="130">
        <v>38.5</v>
      </c>
      <c r="O13" s="130">
        <v>37.6</v>
      </c>
      <c r="P13" s="130">
        <v>38</v>
      </c>
      <c r="Q13" s="132">
        <f>IF(SUM(N13:P13)=0,"",AVERAGE(N13:P13))</f>
        <v>38.033333333333331</v>
      </c>
      <c r="R13" s="131">
        <f>Register[[#This Row],[Pour Date]]+28</f>
        <v>43294</v>
      </c>
      <c r="S13" s="130">
        <v>40.299999999999997</v>
      </c>
      <c r="T13" s="130">
        <v>39.200000000000003</v>
      </c>
      <c r="U13" s="130">
        <v>39.6</v>
      </c>
      <c r="V13" s="132">
        <f>IF(SUM(S13:U13)=0,"",AVERAGE(S13:U13))</f>
        <v>39.699999999999996</v>
      </c>
      <c r="W13" s="128" t="s">
        <v>5</v>
      </c>
      <c r="X13" s="133">
        <f>IF(V13="","",V13-F13)</f>
        <v>2.6999999999999957</v>
      </c>
      <c r="Y13" s="133">
        <f>IF(V13="","",AVERAGE($V$10:V13))</f>
        <v>38.816666666666663</v>
      </c>
      <c r="Z13" s="134">
        <f>IF(V13="","",_xlfn.NORM.DIST(V13,AVERAGE(Register[Ø (N/mm2)]),$V$4,FALSE))</f>
        <v>0.47900860957775082</v>
      </c>
      <c r="XBJ13" s="30"/>
      <c r="XBK13" s="30"/>
      <c r="XBL13" s="30"/>
      <c r="XBM13" s="30"/>
    </row>
    <row r="14" spans="1:1157 16283:16289" s="31" customFormat="1" ht="12.9" customHeight="1" x14ac:dyDescent="0.4">
      <c r="A14" s="126" t="s">
        <v>75</v>
      </c>
      <c r="B14" s="127">
        <v>9</v>
      </c>
      <c r="C14" s="127" t="s">
        <v>66</v>
      </c>
      <c r="D14" s="127" t="s">
        <v>97</v>
      </c>
      <c r="E14" s="128">
        <v>43266</v>
      </c>
      <c r="F14" s="129">
        <v>37</v>
      </c>
      <c r="G14" s="130">
        <v>19</v>
      </c>
      <c r="H14" s="131">
        <f>Register[[#This Row],[Pour Date]]+7</f>
        <v>43273</v>
      </c>
      <c r="I14" s="130">
        <v>35.9</v>
      </c>
      <c r="J14" s="130">
        <v>34.4</v>
      </c>
      <c r="K14" s="130">
        <v>34.9</v>
      </c>
      <c r="L14" s="132">
        <f t="shared" si="0"/>
        <v>35.066666666666663</v>
      </c>
      <c r="M14" s="131">
        <f>Register[[#This Row],[Pour Date]]+14</f>
        <v>43280</v>
      </c>
      <c r="N14" s="130">
        <v>38.700000000000003</v>
      </c>
      <c r="O14" s="130">
        <v>37.700000000000003</v>
      </c>
      <c r="P14" s="130">
        <v>37.9</v>
      </c>
      <c r="Q14" s="132">
        <f>IF(SUM(N14:P14)=0,"",AVERAGE(N14:P14))</f>
        <v>38.1</v>
      </c>
      <c r="R14" s="131">
        <f>Register[[#This Row],[Pour Date]]+28</f>
        <v>43294</v>
      </c>
      <c r="S14" s="130">
        <v>40.5</v>
      </c>
      <c r="T14" s="130">
        <v>39.299999999999997</v>
      </c>
      <c r="U14" s="130">
        <v>39.5</v>
      </c>
      <c r="V14" s="132">
        <f>IF(SUM(S14:U14)=0,"",AVERAGE(S14:U14))</f>
        <v>39.766666666666666</v>
      </c>
      <c r="W14" s="128" t="s">
        <v>5</v>
      </c>
      <c r="X14" s="133">
        <f>IF(V14="","",V14-F14)</f>
        <v>2.7666666666666657</v>
      </c>
      <c r="Y14" s="133">
        <f>IF(V14="","",AVERAGE($V$10:V14))</f>
        <v>39.006666666666661</v>
      </c>
      <c r="Z14" s="134">
        <f>IF(V14="","",_xlfn.NORM.DIST(V14,AVERAGE(Register[Ø (N/mm2)]),$V$4,FALSE))</f>
        <v>0.45809500449911189</v>
      </c>
      <c r="XBJ14" s="30"/>
      <c r="XBK14" s="30"/>
      <c r="XBL14" s="30"/>
      <c r="XBM14" s="30"/>
    </row>
    <row r="15" spans="1:1157 16283:16289" s="31" customFormat="1" ht="12.9" customHeight="1" x14ac:dyDescent="0.4">
      <c r="A15" s="126" t="s">
        <v>76</v>
      </c>
      <c r="B15" s="127">
        <v>9</v>
      </c>
      <c r="C15" s="127" t="s">
        <v>67</v>
      </c>
      <c r="D15" s="127" t="s">
        <v>25</v>
      </c>
      <c r="E15" s="128">
        <v>43266</v>
      </c>
      <c r="F15" s="129">
        <v>37</v>
      </c>
      <c r="G15" s="130">
        <v>19</v>
      </c>
      <c r="H15" s="131">
        <f>Register[[#This Row],[Pour Date]]+7</f>
        <v>43273</v>
      </c>
      <c r="I15" s="130">
        <v>35.1</v>
      </c>
      <c r="J15" s="130">
        <v>33.5</v>
      </c>
      <c r="K15" s="130">
        <v>33.799999999999997</v>
      </c>
      <c r="L15" s="132">
        <f t="shared" si="0"/>
        <v>34.133333333333333</v>
      </c>
      <c r="M15" s="131">
        <f>Register[[#This Row],[Pour Date]]+14</f>
        <v>43280</v>
      </c>
      <c r="N15" s="130">
        <v>37.9</v>
      </c>
      <c r="O15" s="130">
        <v>36.799999999999997</v>
      </c>
      <c r="P15" s="130">
        <v>36.799999999999997</v>
      </c>
      <c r="Q15" s="132">
        <f>IF(SUM(N15:P15)=0,"",AVERAGE(N15:P15))</f>
        <v>37.166666666666664</v>
      </c>
      <c r="R15" s="131">
        <f>Register[[#This Row],[Pour Date]]+28</f>
        <v>43294</v>
      </c>
      <c r="S15" s="130">
        <v>39.700000000000003</v>
      </c>
      <c r="T15" s="130">
        <v>38.4</v>
      </c>
      <c r="U15" s="130">
        <v>38.4</v>
      </c>
      <c r="V15" s="132">
        <f>IF(SUM(S15:U15)=0,"",AVERAGE(S15:U15))</f>
        <v>38.833333333333336</v>
      </c>
      <c r="W15" s="128" t="s">
        <v>5</v>
      </c>
      <c r="X15" s="133">
        <f>IF(V15="","",V15-F15)</f>
        <v>1.8333333333333357</v>
      </c>
      <c r="Y15" s="133">
        <f>IF(V15="","",AVERAGE($V$10:V15))</f>
        <v>38.977777777777774</v>
      </c>
      <c r="Z15" s="134">
        <f>IF(V15="","",_xlfn.NORM.DIST(V15,AVERAGE(Register[Ø (N/mm2)]),$V$4,FALSE))</f>
        <v>0.41698568999407276</v>
      </c>
      <c r="XBJ15" s="30"/>
      <c r="XBK15" s="30"/>
      <c r="XBL15" s="30"/>
      <c r="XBM15" s="30"/>
    </row>
    <row r="16" spans="1:1157 16283:16289" s="31" customFormat="1" ht="12.9" customHeight="1" x14ac:dyDescent="0.4">
      <c r="A16" s="126" t="s">
        <v>77</v>
      </c>
      <c r="B16" s="127">
        <v>9</v>
      </c>
      <c r="C16" s="127" t="s">
        <v>68</v>
      </c>
      <c r="D16" s="127" t="s">
        <v>26</v>
      </c>
      <c r="E16" s="128">
        <v>43266</v>
      </c>
      <c r="F16" s="129">
        <v>37</v>
      </c>
      <c r="G16" s="130">
        <v>19</v>
      </c>
      <c r="H16" s="131">
        <f>Register[[#This Row],[Pour Date]]+7</f>
        <v>43273</v>
      </c>
      <c r="I16" s="130">
        <v>36.299999999999997</v>
      </c>
      <c r="J16" s="130">
        <v>34.6</v>
      </c>
      <c r="K16" s="130">
        <v>34.700000000000003</v>
      </c>
      <c r="L16" s="132">
        <f t="shared" si="0"/>
        <v>35.200000000000003</v>
      </c>
      <c r="M16" s="131">
        <f>Register[[#This Row],[Pour Date]]+14</f>
        <v>43280</v>
      </c>
      <c r="N16" s="130">
        <v>39.1</v>
      </c>
      <c r="O16" s="130">
        <v>37.9</v>
      </c>
      <c r="P16" s="130">
        <v>37.700000000000003</v>
      </c>
      <c r="Q16" s="132">
        <f>IF(SUM(N16:P16)=0,"",AVERAGE(N16:P16))</f>
        <v>38.233333333333334</v>
      </c>
      <c r="R16" s="131">
        <f>Register[[#This Row],[Pour Date]]+28</f>
        <v>43294</v>
      </c>
      <c r="S16" s="130">
        <v>40.9</v>
      </c>
      <c r="T16" s="130">
        <v>39.5</v>
      </c>
      <c r="U16" s="130">
        <v>39.299999999999997</v>
      </c>
      <c r="V16" s="132">
        <f>IF(SUM(S16:U16)=0,"",AVERAGE(S16:U16))</f>
        <v>39.9</v>
      </c>
      <c r="W16" s="128" t="s">
        <v>5</v>
      </c>
      <c r="X16" s="133">
        <f>IF(V16="","",V16-F16)</f>
        <v>2.8999999999999986</v>
      </c>
      <c r="Y16" s="133">
        <f>IF(V16="","",AVERAGE($V$10:V16))</f>
        <v>39.109523809523807</v>
      </c>
      <c r="Z16" s="134">
        <f>IF(V16="","",_xlfn.NORM.DIST(V16,AVERAGE(Register[Ø (N/mm2)]),$V$4,FALSE))</f>
        <v>0.40915290690350647</v>
      </c>
      <c r="XBJ16" s="30"/>
      <c r="XBK16" s="30"/>
      <c r="XBL16" s="30"/>
      <c r="XBM16" s="30"/>
    </row>
    <row r="17" spans="1:26 16286:16289" s="31" customFormat="1" ht="12.9" customHeight="1" x14ac:dyDescent="0.4">
      <c r="A17" s="126" t="s">
        <v>78</v>
      </c>
      <c r="B17" s="127">
        <v>9</v>
      </c>
      <c r="C17" s="127" t="s">
        <v>69</v>
      </c>
      <c r="D17" s="127" t="s">
        <v>95</v>
      </c>
      <c r="E17" s="128">
        <v>43266</v>
      </c>
      <c r="F17" s="129">
        <v>37</v>
      </c>
      <c r="G17" s="130">
        <v>19</v>
      </c>
      <c r="H17" s="131">
        <f>Register[[#This Row],[Pour Date]]+7</f>
        <v>43273</v>
      </c>
      <c r="I17" s="130">
        <v>36.5</v>
      </c>
      <c r="J17" s="130">
        <v>34.700000000000003</v>
      </c>
      <c r="K17" s="130">
        <v>34.6</v>
      </c>
      <c r="L17" s="132">
        <f t="shared" si="0"/>
        <v>35.266666666666673</v>
      </c>
      <c r="M17" s="131">
        <f>Register[[#This Row],[Pour Date]]+14</f>
        <v>43280</v>
      </c>
      <c r="N17" s="130">
        <v>39.299999999999997</v>
      </c>
      <c r="O17" s="130">
        <v>38</v>
      </c>
      <c r="P17" s="130">
        <v>37.6</v>
      </c>
      <c r="Q17" s="132">
        <f>IF(SUM(N17:P17)=0,"",AVERAGE(N17:P17))</f>
        <v>38.300000000000004</v>
      </c>
      <c r="R17" s="131">
        <f>Register[[#This Row],[Pour Date]]+28</f>
        <v>43294</v>
      </c>
      <c r="S17" s="130">
        <v>41.1</v>
      </c>
      <c r="T17" s="130">
        <v>39.6</v>
      </c>
      <c r="U17" s="130">
        <v>39.200000000000003</v>
      </c>
      <c r="V17" s="132">
        <f>IF(SUM(S17:U17)=0,"",AVERAGE(S17:U17))</f>
        <v>39.966666666666669</v>
      </c>
      <c r="W17" s="128" t="s">
        <v>5</v>
      </c>
      <c r="X17" s="133">
        <f>IF(V17="","",V17-F17)</f>
        <v>2.9666666666666686</v>
      </c>
      <c r="Y17" s="133">
        <f>IF(V17="","",AVERAGE($V$10:V17))</f>
        <v>39.216666666666669</v>
      </c>
      <c r="Z17" s="134">
        <f>IF(V17="","",_xlfn.NORM.DIST(V17,AVERAGE(Register[Ø (N/mm2)]),$V$4,FALSE))</f>
        <v>0.3821232737399553</v>
      </c>
      <c r="XBJ17" s="30"/>
      <c r="XBK17" s="30"/>
      <c r="XBL17" s="30"/>
      <c r="XBM17" s="30"/>
    </row>
    <row r="18" spans="1:26 16286:16289" s="31" customFormat="1" ht="12.9" customHeight="1" x14ac:dyDescent="0.4">
      <c r="A18" s="126" t="s">
        <v>79</v>
      </c>
      <c r="B18" s="127">
        <v>9</v>
      </c>
      <c r="C18" s="127" t="s">
        <v>70</v>
      </c>
      <c r="D18" s="127" t="s">
        <v>96</v>
      </c>
      <c r="E18" s="128">
        <v>43266</v>
      </c>
      <c r="F18" s="129">
        <v>37</v>
      </c>
      <c r="G18" s="130">
        <v>19</v>
      </c>
      <c r="H18" s="131">
        <f>Register[[#This Row],[Pour Date]]+7</f>
        <v>43273</v>
      </c>
      <c r="I18" s="130">
        <v>36.700000000000003</v>
      </c>
      <c r="J18" s="130">
        <v>34.799999999999997</v>
      </c>
      <c r="K18" s="130">
        <v>34.5</v>
      </c>
      <c r="L18" s="132">
        <f t="shared" si="0"/>
        <v>35.333333333333336</v>
      </c>
      <c r="M18" s="131">
        <f>Register[[#This Row],[Pour Date]]+14</f>
        <v>43280</v>
      </c>
      <c r="N18" s="130">
        <v>39.5</v>
      </c>
      <c r="O18" s="130">
        <v>38.1</v>
      </c>
      <c r="P18" s="130">
        <v>37.5</v>
      </c>
      <c r="Q18" s="132">
        <f>IF(SUM(N18:P18)=0,"",AVERAGE(N18:P18))</f>
        <v>38.366666666666667</v>
      </c>
      <c r="R18" s="131">
        <f>Register[[#This Row],[Pour Date]]+28</f>
        <v>43294</v>
      </c>
      <c r="S18" s="130">
        <v>41.3</v>
      </c>
      <c r="T18" s="130">
        <v>39.700000000000003</v>
      </c>
      <c r="U18" s="130">
        <v>39.1</v>
      </c>
      <c r="V18" s="132">
        <f>IF(SUM(S18:U18)=0,"",AVERAGE(S18:U18))</f>
        <v>40.033333333333331</v>
      </c>
      <c r="W18" s="128" t="s">
        <v>5</v>
      </c>
      <c r="X18" s="133">
        <f>IF(V18="","",V18-F18)</f>
        <v>3.0333333333333314</v>
      </c>
      <c r="Y18" s="133">
        <f>IF(V18="","",AVERAGE($V$10:V18))</f>
        <v>39.307407407407403</v>
      </c>
      <c r="Z18" s="134">
        <f>IF(V18="","",_xlfn.NORM.DIST(V18,AVERAGE(Register[Ø (N/mm2)]),$V$4,FALSE))</f>
        <v>0.35407060737031482</v>
      </c>
      <c r="XBJ18" s="30"/>
      <c r="XBK18" s="30"/>
      <c r="XBL18" s="30"/>
      <c r="XBM18" s="30"/>
    </row>
    <row r="19" spans="1:26 16286:16289" s="31" customFormat="1" ht="12.9" customHeight="1" x14ac:dyDescent="0.4">
      <c r="A19" s="135" t="s">
        <v>80</v>
      </c>
      <c r="B19" s="136">
        <v>9</v>
      </c>
      <c r="C19" s="136" t="s">
        <v>71</v>
      </c>
      <c r="D19" s="136" t="s">
        <v>97</v>
      </c>
      <c r="E19" s="137">
        <v>43266</v>
      </c>
      <c r="F19" s="138">
        <v>37</v>
      </c>
      <c r="G19" s="139">
        <v>27</v>
      </c>
      <c r="H19" s="140">
        <f>Register[[#This Row],[Pour Date]]+7</f>
        <v>43273</v>
      </c>
      <c r="I19" s="139">
        <v>38.9</v>
      </c>
      <c r="J19" s="139">
        <v>36.9</v>
      </c>
      <c r="K19" s="139">
        <v>36.4</v>
      </c>
      <c r="L19" s="141">
        <f t="shared" si="0"/>
        <v>37.4</v>
      </c>
      <c r="M19" s="140">
        <f>Register[[#This Row],[Pour Date]]+14</f>
        <v>43280</v>
      </c>
      <c r="N19" s="139">
        <v>41.7</v>
      </c>
      <c r="O19" s="139">
        <v>40.200000000000003</v>
      </c>
      <c r="P19" s="139">
        <v>39.4</v>
      </c>
      <c r="Q19" s="141">
        <f>IF(SUM(N19:P19)=0,"",AVERAGE(N19:P19))</f>
        <v>40.433333333333337</v>
      </c>
      <c r="R19" s="140">
        <f>Register[[#This Row],[Pour Date]]+28</f>
        <v>43294</v>
      </c>
      <c r="S19" s="139">
        <v>39.1</v>
      </c>
      <c r="T19" s="139">
        <v>40.700000000000003</v>
      </c>
      <c r="U19" s="139">
        <v>39.6</v>
      </c>
      <c r="V19" s="141">
        <f>IF(SUM(S19:U19)=0,"",AVERAGE(S19:U19))</f>
        <v>39.800000000000004</v>
      </c>
      <c r="W19" s="137" t="s">
        <v>5</v>
      </c>
      <c r="X19" s="142">
        <f>IF(V19="","",V19-F19)</f>
        <v>2.8000000000000043</v>
      </c>
      <c r="Y19" s="142">
        <f>IF(V19="","",AVERAGE($V$10:V19))</f>
        <v>39.356666666666669</v>
      </c>
      <c r="Z19" s="143">
        <f>IF(V19="","",_xlfn.NORM.DIST(V19,AVERAGE(Register[Ø (N/mm2)]),$V$4,FALSE))</f>
        <v>0.44665775178605688</v>
      </c>
      <c r="XBJ19" s="30"/>
      <c r="XBK19" s="30"/>
      <c r="XBL19" s="30"/>
      <c r="XBM19" s="30"/>
    </row>
  </sheetData>
  <sheetProtection selectLockedCells="1" autoFilter="0"/>
  <dataConsolidate/>
  <mergeCells count="24">
    <mergeCell ref="H7:L7"/>
    <mergeCell ref="R7:V7"/>
    <mergeCell ref="A7:G7"/>
    <mergeCell ref="W7:Z7"/>
    <mergeCell ref="V3:Z3"/>
    <mergeCell ref="M3:N3"/>
    <mergeCell ref="M4:N4"/>
    <mergeCell ref="M5:N5"/>
    <mergeCell ref="M6:N6"/>
    <mergeCell ref="T3:U3"/>
    <mergeCell ref="O3:S3"/>
    <mergeCell ref="O4:S4"/>
    <mergeCell ref="O5:Z5"/>
    <mergeCell ref="O6:Z6"/>
    <mergeCell ref="M1:Z2"/>
    <mergeCell ref="B1:L1"/>
    <mergeCell ref="B2:L2"/>
    <mergeCell ref="B3:L3"/>
    <mergeCell ref="B4:L4"/>
    <mergeCell ref="B5:L5"/>
    <mergeCell ref="B6:L6"/>
    <mergeCell ref="T4:U4"/>
    <mergeCell ref="V4:Z4"/>
    <mergeCell ref="M7:Q7"/>
  </mergeCells>
  <conditionalFormatting sqref="V10:V19">
    <cfRule type="cellIs" dxfId="35" priority="16" operator="between">
      <formula>1</formula>
      <formula>37</formula>
    </cfRule>
  </conditionalFormatting>
  <conditionalFormatting sqref="W10:W19">
    <cfRule type="cellIs" dxfId="34" priority="17" stopIfTrue="1" operator="equal">
      <formula>"passed"</formula>
    </cfRule>
    <cfRule type="cellIs" dxfId="33" priority="18" stopIfTrue="1" operator="equal">
      <formula>"failed"</formula>
    </cfRule>
  </conditionalFormatting>
  <conditionalFormatting sqref="A10:Z19">
    <cfRule type="expression" dxfId="30" priority="21">
      <formula>ISODD(#REF!)</formula>
    </cfRule>
  </conditionalFormatting>
  <dataValidations count="2">
    <dataValidation type="list" allowBlank="1" showInputMessage="1" showErrorMessage="1" sqref="W10:W19">
      <formula1>"Passed,Failed"</formula1>
    </dataValidation>
    <dataValidation type="list" allowBlank="1" showInputMessage="1" showErrorMessage="1" sqref="D10:D19">
      <formula1>INDIRECT("Suppliers[Suppliers]")</formula1>
    </dataValidation>
  </dataValidations>
  <printOptions horizontalCentered="1"/>
  <pageMargins left="0.43307086614173229" right="0.43307086614173229" top="1.1811023622047245" bottom="0.78740157480314965" header="0.31496062992125984" footer="0.31496062992125984"/>
  <pageSetup paperSize="8" fitToHeight="0" orientation="landscape" r:id="rId1"/>
  <headerFooter>
    <oddFooter>&amp;LTemplate downloaded from http://qualityt-management.magt.biz&amp;R&amp;9&amp;P/&amp;N</oddFooter>
  </headerFooter>
  <ignoredErrors>
    <ignoredError sqref="L10:L19 Q10:Q19 V10:V19" formulaRange="1"/>
  </ignoredErrors>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Y46"/>
  <sheetViews>
    <sheetView showRuler="0" view="pageBreakPreview" zoomScaleNormal="100" zoomScaleSheetLayoutView="100" workbookViewId="0">
      <selection activeCell="AQ15" sqref="AQ15"/>
    </sheetView>
  </sheetViews>
  <sheetFormatPr defaultColWidth="3.7109375" defaultRowHeight="15" customHeight="1" x14ac:dyDescent="0.4"/>
  <cols>
    <col min="1" max="2" width="3.7109375" style="15" customWidth="1"/>
    <col min="3" max="16384" width="3.7109375" style="15"/>
  </cols>
  <sheetData>
    <row r="1" spans="1:51" ht="15" customHeight="1" x14ac:dyDescent="0.4">
      <c r="A1" s="39" t="str">
        <f>Register!O6</f>
        <v>[Ref.-No.]</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row>
    <row r="2" spans="1:51" s="16" customFormat="1" ht="15" customHeight="1" x14ac:dyDescent="0.4">
      <c r="A2" s="32" t="s">
        <v>2</v>
      </c>
      <c r="B2" s="32"/>
      <c r="C2" s="32"/>
      <c r="D2" s="32"/>
      <c r="E2" s="32"/>
      <c r="F2" s="32"/>
      <c r="G2" s="32">
        <f>SUM(Register[No. Cubes])</f>
        <v>90</v>
      </c>
      <c r="H2" s="32"/>
      <c r="I2" s="14"/>
      <c r="J2" s="14"/>
      <c r="K2" s="14"/>
      <c r="L2" s="14"/>
      <c r="M2" s="14"/>
      <c r="N2" s="14"/>
      <c r="O2" s="14"/>
      <c r="P2" s="6"/>
      <c r="Q2" s="6"/>
      <c r="R2" s="7"/>
      <c r="S2" s="7"/>
      <c r="U2" s="32" t="s">
        <v>2</v>
      </c>
      <c r="V2" s="32"/>
      <c r="W2" s="32"/>
      <c r="X2" s="32"/>
      <c r="Y2" s="32"/>
      <c r="Z2" s="32"/>
      <c r="AA2" s="32">
        <f>G2</f>
        <v>90</v>
      </c>
      <c r="AB2" s="32"/>
      <c r="AD2" s="14"/>
      <c r="AE2" s="6"/>
      <c r="AF2" s="6"/>
    </row>
    <row r="3" spans="1:51" s="16" customFormat="1" ht="15" customHeight="1" x14ac:dyDescent="0.4">
      <c r="A3" s="32" t="s">
        <v>9</v>
      </c>
      <c r="B3" s="32"/>
      <c r="C3" s="32"/>
      <c r="D3" s="32"/>
      <c r="E3" s="32"/>
      <c r="F3" s="32"/>
      <c r="G3" s="32">
        <f>SUM(Register[QTY (m3)])</f>
        <v>198</v>
      </c>
      <c r="H3" s="32"/>
      <c r="I3" s="14"/>
      <c r="J3" s="14"/>
      <c r="K3" s="14"/>
      <c r="L3" s="14"/>
      <c r="M3" s="14"/>
      <c r="N3" s="14"/>
      <c r="O3" s="14"/>
      <c r="P3" s="6"/>
      <c r="Q3" s="6"/>
      <c r="R3" s="7"/>
      <c r="S3" s="7"/>
      <c r="U3" s="32" t="s">
        <v>4</v>
      </c>
      <c r="V3" s="32"/>
      <c r="W3" s="32"/>
      <c r="X3" s="32"/>
      <c r="Y3" s="32"/>
      <c r="Z3" s="32"/>
      <c r="AA3" s="32">
        <f>COUNTIF(Register[Result],U3)</f>
        <v>1</v>
      </c>
      <c r="AB3" s="32"/>
      <c r="AD3" s="14"/>
      <c r="AE3" s="6"/>
      <c r="AF3" s="6"/>
    </row>
    <row r="4" spans="1:51" s="16" customFormat="1" ht="15" customHeight="1" x14ac:dyDescent="0.4">
      <c r="U4" s="32" t="s">
        <v>5</v>
      </c>
      <c r="V4" s="32"/>
      <c r="W4" s="32"/>
      <c r="X4" s="32"/>
      <c r="Y4" s="32"/>
      <c r="Z4" s="32"/>
      <c r="AA4" s="32">
        <f>COUNTIF(Register[Result],U4)</f>
        <v>9</v>
      </c>
      <c r="AB4" s="32"/>
      <c r="AD4" s="14"/>
      <c r="AE4" s="6"/>
      <c r="AF4" s="6"/>
    </row>
    <row r="5" spans="1:51" s="16" customFormat="1" ht="15" customHeight="1" x14ac:dyDescent="0.4">
      <c r="A5" s="14"/>
      <c r="B5" s="14"/>
      <c r="C5" s="14"/>
      <c r="D5" s="14"/>
      <c r="E5" s="6"/>
      <c r="F5" s="6"/>
      <c r="AC5" s="14"/>
      <c r="AD5" s="14"/>
      <c r="AE5" s="6"/>
      <c r="AF5" s="6"/>
    </row>
    <row r="6" spans="1:51" s="16" customFormat="1" ht="15" customHeight="1" x14ac:dyDescent="0.4">
      <c r="A6" s="14"/>
      <c r="B6" s="14"/>
      <c r="C6" s="14"/>
      <c r="D6" s="14"/>
      <c r="E6" s="6"/>
      <c r="F6" s="6"/>
      <c r="AD6" s="14"/>
      <c r="AE6" s="6"/>
      <c r="AF6" s="6"/>
    </row>
    <row r="7" spans="1:51" s="16" customFormat="1" ht="15" customHeight="1" x14ac:dyDescent="0.4"/>
    <row r="8" spans="1:51" s="16" customFormat="1" ht="15" customHeight="1" x14ac:dyDescent="0.4">
      <c r="A8" s="14"/>
      <c r="B8" s="14"/>
      <c r="C8" s="14"/>
      <c r="D8" s="14"/>
      <c r="E8" s="14"/>
      <c r="F8" s="14"/>
      <c r="G8" s="14"/>
      <c r="H8" s="14"/>
      <c r="I8" s="14"/>
      <c r="J8" s="14"/>
      <c r="K8" s="14"/>
      <c r="L8" s="14"/>
      <c r="M8" s="14"/>
      <c r="N8" s="14"/>
      <c r="O8" s="14"/>
      <c r="P8" s="14"/>
      <c r="Q8" s="14"/>
      <c r="R8" s="14"/>
      <c r="S8" s="14"/>
      <c r="T8" s="14"/>
      <c r="AD8" s="14"/>
      <c r="AE8" s="14"/>
      <c r="AF8" s="14"/>
      <c r="AG8" s="14"/>
      <c r="AH8" s="14"/>
      <c r="AI8" s="14"/>
      <c r="AJ8" s="14"/>
      <c r="AK8" s="14"/>
      <c r="AL8" s="14"/>
      <c r="AM8" s="14"/>
      <c r="AR8" s="14"/>
      <c r="AS8" s="14"/>
      <c r="AT8" s="14"/>
      <c r="AU8" s="14"/>
      <c r="AV8" s="14"/>
      <c r="AW8" s="14"/>
      <c r="AX8" s="14"/>
      <c r="AY8" s="14"/>
    </row>
    <row r="9" spans="1:51" s="16" customFormat="1" ht="15" customHeight="1" x14ac:dyDescent="0.4">
      <c r="A9" s="14"/>
      <c r="B9" s="14"/>
      <c r="C9" s="14"/>
      <c r="D9" s="14"/>
      <c r="E9" s="14"/>
      <c r="F9" s="14"/>
      <c r="G9" s="14"/>
      <c r="H9" s="14"/>
      <c r="I9" s="14"/>
      <c r="J9" s="14"/>
      <c r="K9" s="14"/>
      <c r="L9" s="14"/>
      <c r="M9" s="14"/>
      <c r="N9" s="14"/>
      <c r="O9" s="14"/>
      <c r="P9" s="14"/>
      <c r="Q9" s="14"/>
      <c r="R9" s="14"/>
      <c r="S9" s="14"/>
      <c r="T9" s="14"/>
      <c r="AG9" s="14"/>
      <c r="AH9" s="14"/>
      <c r="AI9" s="14"/>
      <c r="AJ9" s="14"/>
      <c r="AK9" s="14"/>
      <c r="AL9" s="14"/>
      <c r="AM9" s="14"/>
      <c r="AN9" s="14"/>
      <c r="AO9" s="14"/>
      <c r="AP9" s="14"/>
      <c r="AQ9" s="14"/>
      <c r="AR9" s="14"/>
      <c r="AS9" s="14"/>
      <c r="AT9" s="14"/>
      <c r="AU9" s="14"/>
      <c r="AV9" s="14"/>
      <c r="AW9" s="14"/>
      <c r="AX9" s="14"/>
      <c r="AY9" s="14"/>
    </row>
    <row r="10" spans="1:51" s="16" customFormat="1" ht="15" customHeight="1" x14ac:dyDescent="0.4">
      <c r="A10" s="14"/>
      <c r="B10" s="14"/>
      <c r="C10" s="14"/>
      <c r="D10" s="14"/>
      <c r="E10" s="14"/>
      <c r="F10" s="14"/>
      <c r="G10" s="14"/>
      <c r="H10" s="14"/>
      <c r="I10" s="14"/>
      <c r="J10" s="14"/>
      <c r="K10" s="14"/>
      <c r="L10" s="14"/>
      <c r="M10" s="14"/>
      <c r="N10" s="14"/>
      <c r="O10" s="14"/>
      <c r="P10" s="14"/>
      <c r="Q10" s="14"/>
      <c r="R10" s="14"/>
      <c r="S10" s="14"/>
      <c r="T10" s="14"/>
      <c r="AH10" s="14"/>
      <c r="AI10" s="14"/>
      <c r="AJ10" s="14"/>
      <c r="AK10" s="14"/>
      <c r="AL10" s="14"/>
      <c r="AM10" s="14"/>
      <c r="AN10" s="14"/>
      <c r="AO10" s="14"/>
      <c r="AP10" s="14"/>
      <c r="AQ10" s="14"/>
      <c r="AR10" s="14"/>
      <c r="AS10" s="14"/>
      <c r="AT10" s="14"/>
      <c r="AU10" s="14"/>
      <c r="AV10" s="14"/>
      <c r="AW10" s="14"/>
      <c r="AX10" s="14"/>
      <c r="AY10" s="14"/>
    </row>
    <row r="11" spans="1:51" s="16" customFormat="1" ht="15" customHeight="1" x14ac:dyDescent="0.4">
      <c r="A11" s="32" t="s">
        <v>12</v>
      </c>
      <c r="B11" s="32"/>
      <c r="C11" s="32"/>
      <c r="D11" s="32"/>
      <c r="E11" s="32"/>
      <c r="F11" s="32"/>
      <c r="G11" s="32"/>
      <c r="H11" s="32"/>
      <c r="I11" s="38">
        <f>G2/G3</f>
        <v>0.45454545454545453</v>
      </c>
      <c r="J11" s="38"/>
      <c r="K11" s="38"/>
      <c r="L11" s="38"/>
      <c r="P11" s="14"/>
      <c r="Q11" s="14"/>
      <c r="R11" s="14"/>
      <c r="U11" s="32" t="s">
        <v>84</v>
      </c>
      <c r="V11" s="32"/>
      <c r="W11" s="32"/>
      <c r="X11" s="32"/>
      <c r="Y11" s="32"/>
      <c r="Z11" s="32"/>
      <c r="AA11" s="32"/>
      <c r="AB11" s="32"/>
      <c r="AC11" s="37">
        <f>IFERROR(AA3/AA4,0)</f>
        <v>0.1111111111111111</v>
      </c>
      <c r="AD11" s="37"/>
      <c r="AE11" s="37"/>
      <c r="AF11" s="37"/>
      <c r="AH11" s="11"/>
      <c r="AI11" s="11"/>
      <c r="AJ11" s="11"/>
      <c r="AK11" s="14"/>
      <c r="AL11" s="14"/>
      <c r="AM11" s="14"/>
      <c r="AN11" s="14"/>
      <c r="AO11" s="14"/>
      <c r="AP11" s="14"/>
      <c r="AQ11" s="14"/>
      <c r="AR11" s="14"/>
      <c r="AS11" s="14"/>
      <c r="AT11" s="14"/>
      <c r="AU11" s="14"/>
      <c r="AV11" s="14"/>
      <c r="AW11" s="14"/>
      <c r="AX11" s="14"/>
      <c r="AY11" s="14"/>
    </row>
    <row r="12" spans="1:51" s="16" customFormat="1" ht="15" customHeight="1" x14ac:dyDescent="0.4">
      <c r="A12" s="32" t="s">
        <v>10</v>
      </c>
      <c r="B12" s="32"/>
      <c r="C12" s="32"/>
      <c r="D12" s="32"/>
      <c r="E12" s="32"/>
      <c r="F12" s="32"/>
      <c r="G12" s="32"/>
      <c r="H12" s="32"/>
      <c r="I12" s="33">
        <f>MAXA(Register[Pour Date])</f>
        <v>43266</v>
      </c>
      <c r="J12" s="33"/>
      <c r="K12" s="33"/>
      <c r="L12" s="33"/>
      <c r="U12" s="32" t="s">
        <v>10</v>
      </c>
      <c r="V12" s="32"/>
      <c r="W12" s="32"/>
      <c r="X12" s="32"/>
      <c r="Y12" s="32"/>
      <c r="Z12" s="32"/>
      <c r="AA12" s="32"/>
      <c r="AB12" s="32"/>
      <c r="AC12" s="33">
        <f ca="1">IF(MAXA(Register[28d Date])=0,TODAY(),MAXA(Register[28d Date]))</f>
        <v>43294</v>
      </c>
      <c r="AD12" s="33"/>
      <c r="AE12" s="33"/>
      <c r="AF12" s="33"/>
      <c r="AH12" s="13"/>
      <c r="AI12" s="13"/>
      <c r="AJ12" s="13"/>
      <c r="AK12" s="14"/>
      <c r="AL12" s="14"/>
      <c r="AM12" s="14"/>
      <c r="AN12" s="14"/>
      <c r="AO12" s="14"/>
      <c r="AP12" s="14"/>
      <c r="AQ12" s="14"/>
      <c r="AR12" s="14"/>
      <c r="AS12" s="14"/>
      <c r="AT12" s="14"/>
      <c r="AU12" s="14"/>
      <c r="AV12" s="14"/>
      <c r="AW12" s="14"/>
      <c r="AX12" s="14"/>
      <c r="AY12" s="14"/>
    </row>
    <row r="13" spans="1:51" s="16" customFormat="1" ht="15" customHeight="1" x14ac:dyDescent="0.4">
      <c r="A13" s="19"/>
      <c r="B13" s="19"/>
      <c r="C13" s="19"/>
      <c r="D13" s="19"/>
      <c r="E13" s="19"/>
      <c r="F13" s="19"/>
      <c r="G13" s="19"/>
      <c r="H13" s="19"/>
      <c r="I13" s="20"/>
      <c r="J13" s="20"/>
      <c r="K13" s="20"/>
      <c r="L13" s="20"/>
      <c r="U13" s="19"/>
      <c r="V13" s="19"/>
      <c r="W13" s="19"/>
      <c r="X13" s="19"/>
      <c r="Y13" s="19"/>
      <c r="Z13" s="19"/>
      <c r="AA13" s="19"/>
      <c r="AB13" s="19"/>
      <c r="AC13" s="20"/>
      <c r="AD13" s="20"/>
      <c r="AE13" s="20"/>
      <c r="AF13" s="20"/>
      <c r="AH13" s="13"/>
      <c r="AI13" s="13"/>
      <c r="AJ13" s="13"/>
      <c r="AK13" s="19"/>
      <c r="AL13" s="19"/>
      <c r="AM13" s="19"/>
      <c r="AN13" s="19"/>
      <c r="AO13" s="19"/>
      <c r="AP13" s="19"/>
      <c r="AQ13" s="19"/>
      <c r="AR13" s="19"/>
      <c r="AS13" s="19"/>
      <c r="AT13" s="19"/>
      <c r="AU13" s="19"/>
      <c r="AV13" s="19"/>
      <c r="AW13" s="19"/>
      <c r="AX13" s="19"/>
      <c r="AY13" s="19"/>
    </row>
    <row r="14" spans="1:51" s="16" customFormat="1" ht="15" customHeight="1" x14ac:dyDescent="0.4">
      <c r="A14" s="14"/>
      <c r="B14" s="14"/>
      <c r="C14" s="14"/>
      <c r="D14" s="14"/>
      <c r="E14" s="14"/>
      <c r="F14" s="14"/>
      <c r="G14" s="14"/>
      <c r="H14" s="14"/>
      <c r="I14" s="14"/>
      <c r="J14" s="14"/>
      <c r="L14" s="13"/>
      <c r="M14" s="13"/>
      <c r="N14" s="13"/>
      <c r="O14" s="13"/>
      <c r="P14" s="14"/>
      <c r="Q14" s="14"/>
      <c r="R14" s="14"/>
      <c r="S14" s="14"/>
      <c r="T14" s="14"/>
      <c r="U14" s="14"/>
      <c r="AH14" s="14"/>
      <c r="AI14" s="14"/>
      <c r="AJ14" s="14"/>
      <c r="AK14" s="14"/>
      <c r="AL14" s="14"/>
      <c r="AM14" s="14"/>
      <c r="AN14" s="14"/>
      <c r="AO14" s="14"/>
      <c r="AP14" s="14"/>
      <c r="AQ14" s="14"/>
      <c r="AR14" s="14"/>
      <c r="AS14" s="14"/>
      <c r="AT14" s="14"/>
      <c r="AU14" s="14"/>
      <c r="AV14" s="14"/>
      <c r="AW14" s="14"/>
      <c r="AX14" s="14"/>
      <c r="AY14" s="14"/>
    </row>
    <row r="15" spans="1:51" s="16" customFormat="1" ht="15" customHeight="1" x14ac:dyDescent="0.4">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row>
    <row r="16" spans="1:51" s="16" customFormat="1" ht="15" customHeight="1" x14ac:dyDescent="0.4">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row>
    <row r="17" spans="1:51" s="16" customFormat="1" ht="15" customHeight="1" x14ac:dyDescent="0.4">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row>
    <row r="18" spans="1:51" s="16" customFormat="1" ht="15" customHeight="1" x14ac:dyDescent="0.4">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row>
    <row r="19" spans="1:51" s="16" customFormat="1" ht="15" customHeight="1" x14ac:dyDescent="0.4">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row>
    <row r="20" spans="1:51" s="16" customFormat="1" ht="15" customHeight="1" x14ac:dyDescent="0.4">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row>
    <row r="21" spans="1:51" s="16" customFormat="1" ht="15" customHeight="1" x14ac:dyDescent="0.4"/>
    <row r="22" spans="1:51" s="16" customFormat="1" ht="15" customHeight="1" x14ac:dyDescent="0.4"/>
    <row r="23" spans="1:51" s="16" customFormat="1" ht="15" customHeight="1" x14ac:dyDescent="0.4"/>
    <row r="24" spans="1:51" s="16" customFormat="1" ht="15" customHeight="1" x14ac:dyDescent="0.4">
      <c r="A24" s="32" t="s">
        <v>4</v>
      </c>
      <c r="B24" s="32"/>
      <c r="C24" s="36">
        <f>AA3</f>
        <v>1</v>
      </c>
      <c r="D24" s="36"/>
      <c r="E24" s="36"/>
      <c r="F24" s="36"/>
      <c r="G24" s="36"/>
      <c r="J24" s="32" t="str">
        <f>U12</f>
        <v>As of</v>
      </c>
      <c r="K24" s="32"/>
      <c r="L24" s="33">
        <f ca="1">AC12</f>
        <v>43294</v>
      </c>
      <c r="M24" s="33"/>
      <c r="N24" s="33"/>
      <c r="O24" s="33"/>
      <c r="P24" s="33"/>
    </row>
    <row r="25" spans="1:51" s="16" customFormat="1" ht="15" customHeight="1" x14ac:dyDescent="0.4">
      <c r="A25" s="19"/>
      <c r="B25" s="19"/>
      <c r="C25" s="23"/>
      <c r="D25" s="23"/>
      <c r="E25" s="23"/>
      <c r="F25" s="23"/>
      <c r="G25" s="23"/>
      <c r="J25" s="19"/>
      <c r="K25" s="19"/>
      <c r="L25" s="20"/>
      <c r="M25" s="20"/>
      <c r="N25" s="20"/>
      <c r="O25" s="20"/>
      <c r="P25" s="20"/>
    </row>
    <row r="27" spans="1:51" ht="15" customHeight="1" x14ac:dyDescent="0.4">
      <c r="F27" s="8"/>
      <c r="G27" s="8"/>
    </row>
    <row r="28" spans="1:51" ht="15" customHeight="1" x14ac:dyDescent="0.4">
      <c r="F28" s="9"/>
      <c r="G28" s="9"/>
      <c r="H28" s="9"/>
      <c r="I28" s="9"/>
      <c r="J28" s="9"/>
      <c r="K28" s="9"/>
      <c r="L28" s="9"/>
      <c r="M28" s="9"/>
      <c r="N28" s="9"/>
      <c r="O28" s="9"/>
      <c r="P28" s="9"/>
      <c r="Q28" s="9"/>
      <c r="R28" s="9"/>
      <c r="S28" s="9"/>
      <c r="T28" s="9"/>
      <c r="U28" s="9"/>
      <c r="V28" s="9"/>
      <c r="W28" s="9"/>
      <c r="X28" s="9"/>
      <c r="Y28" s="9"/>
      <c r="Z28" s="9"/>
      <c r="AA28" s="9"/>
      <c r="AI28" s="9"/>
      <c r="AJ28" s="9"/>
      <c r="AK28" s="9"/>
      <c r="AL28" s="9"/>
    </row>
    <row r="29" spans="1:51" ht="15" customHeight="1" x14ac:dyDescent="0.4">
      <c r="F29" s="8"/>
      <c r="G29" s="8"/>
      <c r="AI29" s="9"/>
      <c r="AJ29" s="9"/>
      <c r="AK29" s="9"/>
      <c r="AL29" s="9"/>
    </row>
    <row r="35" spans="1:28" ht="15" customHeight="1" x14ac:dyDescent="0.4">
      <c r="K35" s="8"/>
      <c r="L35" s="8"/>
      <c r="M35" s="8"/>
      <c r="N35" s="8"/>
      <c r="O35" s="8"/>
      <c r="P35" s="8"/>
      <c r="Q35" s="8"/>
      <c r="R35" s="8"/>
      <c r="S35" s="10"/>
      <c r="T35" s="10"/>
      <c r="U35" s="10"/>
      <c r="V35" s="10"/>
      <c r="W35" s="10"/>
      <c r="X35" s="10"/>
      <c r="Y35" s="10"/>
      <c r="Z35" s="10"/>
      <c r="AA35" s="10"/>
      <c r="AB35" s="10"/>
    </row>
    <row r="36" spans="1:28" ht="15" customHeight="1" x14ac:dyDescent="0.4">
      <c r="A36" s="34" t="s">
        <v>7</v>
      </c>
      <c r="B36" s="34"/>
      <c r="C36" s="54">
        <f>IFERROR(AVERAGE(Register[Overall x̄]),0)</f>
        <v>38.594693121693119</v>
      </c>
      <c r="D36" s="54"/>
      <c r="E36" s="54"/>
      <c r="F36" s="35" t="s">
        <v>11</v>
      </c>
      <c r="G36" s="35"/>
      <c r="H36" s="22"/>
      <c r="I36" s="22"/>
      <c r="J36" s="32" t="str">
        <f>U12</f>
        <v>As of</v>
      </c>
      <c r="K36" s="32"/>
      <c r="L36" s="33">
        <f ca="1">AC12</f>
        <v>43294</v>
      </c>
      <c r="M36" s="33"/>
      <c r="N36" s="33"/>
      <c r="O36" s="33"/>
      <c r="P36" s="33"/>
    </row>
    <row r="37" spans="1:28" s="22" customFormat="1" ht="15" customHeight="1" x14ac:dyDescent="0.4">
      <c r="A37" s="21"/>
      <c r="B37" s="21"/>
      <c r="C37" s="9"/>
      <c r="J37" s="29"/>
      <c r="K37" s="29"/>
      <c r="S37" s="19"/>
      <c r="T37" s="19"/>
      <c r="U37" s="20"/>
      <c r="V37" s="20"/>
      <c r="W37" s="20"/>
      <c r="X37" s="20"/>
      <c r="Y37" s="20"/>
    </row>
    <row r="39" spans="1:28" ht="15" customHeight="1" x14ac:dyDescent="0.4">
      <c r="H39" s="12"/>
      <c r="I39" s="12"/>
      <c r="J39" s="12"/>
      <c r="P39" s="13"/>
    </row>
    <row r="40" spans="1:28" ht="15" customHeight="1" x14ac:dyDescent="0.4">
      <c r="B40" s="17"/>
    </row>
    <row r="41" spans="1:28" ht="15" customHeight="1" x14ac:dyDescent="0.4">
      <c r="B41" s="17"/>
    </row>
    <row r="42" spans="1:28" ht="15" customHeight="1" x14ac:dyDescent="0.4">
      <c r="B42" s="17"/>
    </row>
    <row r="43" spans="1:28" ht="15" customHeight="1" x14ac:dyDescent="0.4">
      <c r="B43" s="17"/>
    </row>
    <row r="44" spans="1:28" ht="15" customHeight="1" x14ac:dyDescent="0.4">
      <c r="B44" s="17"/>
    </row>
    <row r="45" spans="1:28" ht="15" customHeight="1" x14ac:dyDescent="0.4">
      <c r="B45" s="17"/>
    </row>
    <row r="46" spans="1:28" ht="15" customHeight="1" x14ac:dyDescent="0.4">
      <c r="B46" s="17"/>
    </row>
  </sheetData>
  <sheetProtection sheet="1" objects="1" scenarios="1" selectLockedCells="1"/>
  <mergeCells count="28">
    <mergeCell ref="A1:AL1"/>
    <mergeCell ref="A2:F2"/>
    <mergeCell ref="G2:H2"/>
    <mergeCell ref="A3:F3"/>
    <mergeCell ref="G3:H3"/>
    <mergeCell ref="U2:Z2"/>
    <mergeCell ref="AA2:AB2"/>
    <mergeCell ref="U3:Z3"/>
    <mergeCell ref="AA3:AB3"/>
    <mergeCell ref="U4:Z4"/>
    <mergeCell ref="AA4:AB4"/>
    <mergeCell ref="A11:H11"/>
    <mergeCell ref="I11:L11"/>
    <mergeCell ref="U11:AB11"/>
    <mergeCell ref="AC11:AF11"/>
    <mergeCell ref="A12:H12"/>
    <mergeCell ref="I12:L12"/>
    <mergeCell ref="U12:AB12"/>
    <mergeCell ref="AC12:AF12"/>
    <mergeCell ref="J36:K36"/>
    <mergeCell ref="L36:P36"/>
    <mergeCell ref="J24:K24"/>
    <mergeCell ref="L24:P24"/>
    <mergeCell ref="A36:B36"/>
    <mergeCell ref="F36:G36"/>
    <mergeCell ref="A24:B24"/>
    <mergeCell ref="C24:G24"/>
    <mergeCell ref="C36:E36"/>
  </mergeCells>
  <pageMargins left="0.23622047244094488" right="0.23622047244094488" top="0.74803149606299213" bottom="0.74803149606299213" header="0.31496062992125984" footer="0.31496062992125984"/>
  <pageSetup paperSize="9" scale="95" orientation="portrait" r:id="rId1"/>
  <headerFooter>
    <oddHeader>&amp;C&amp;"Cambria,Bold"&amp;16Concrete Statistics&amp;R&amp;D</oddHeader>
    <oddFooter>&amp;LTemplate downloaded from http://quality-management.magt.biz</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BB32"/>
  <sheetViews>
    <sheetView view="pageBreakPreview" zoomScaleNormal="100" zoomScaleSheetLayoutView="100" workbookViewId="0">
      <selection activeCell="I15" sqref="I15"/>
    </sheetView>
  </sheetViews>
  <sheetFormatPr defaultColWidth="7.640625" defaultRowHeight="10.5" x14ac:dyDescent="0.4"/>
  <cols>
    <col min="1" max="12" width="15.640625" style="62" customWidth="1"/>
    <col min="13" max="16384" width="7.640625" style="62"/>
  </cols>
  <sheetData>
    <row r="1" spans="1:1148 16270:16278" s="57" customFormat="1" ht="14.4" x14ac:dyDescent="0.4">
      <c r="A1" s="83" t="s">
        <v>134</v>
      </c>
      <c r="B1" s="84" t="str">
        <f>IF(Register!B1="","",Register!B1)</f>
        <v>[Project Name]</v>
      </c>
      <c r="C1" s="84"/>
      <c r="D1" s="84"/>
      <c r="E1" s="84"/>
      <c r="F1" s="85"/>
      <c r="G1" s="92" t="s">
        <v>87</v>
      </c>
      <c r="H1" s="93"/>
      <c r="I1" s="93"/>
      <c r="J1" s="93"/>
      <c r="K1" s="93"/>
      <c r="L1" s="94"/>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56"/>
      <c r="FE1" s="56"/>
      <c r="FF1" s="56"/>
      <c r="FG1" s="56"/>
      <c r="FH1" s="56"/>
      <c r="FI1" s="56"/>
      <c r="FJ1" s="56"/>
      <c r="FK1" s="56"/>
      <c r="FL1" s="56"/>
      <c r="FM1" s="56"/>
      <c r="FN1" s="56"/>
      <c r="FO1" s="56"/>
      <c r="FP1" s="56"/>
      <c r="FQ1" s="56"/>
      <c r="FR1" s="56"/>
      <c r="FS1" s="56"/>
      <c r="FT1" s="56"/>
      <c r="FU1" s="56"/>
      <c r="FV1" s="56"/>
      <c r="FW1" s="56"/>
      <c r="FX1" s="56"/>
      <c r="FY1" s="56"/>
      <c r="FZ1" s="56"/>
      <c r="GA1" s="56"/>
      <c r="GB1" s="56"/>
      <c r="GC1" s="56"/>
      <c r="GD1" s="56"/>
      <c r="GE1" s="56"/>
      <c r="GF1" s="56"/>
      <c r="GG1" s="56"/>
      <c r="GH1" s="56"/>
      <c r="GI1" s="56"/>
      <c r="GJ1" s="56"/>
      <c r="GK1" s="56"/>
      <c r="GL1" s="56"/>
      <c r="GM1" s="56"/>
      <c r="GN1" s="56"/>
      <c r="GO1" s="56"/>
      <c r="GP1" s="56"/>
      <c r="GQ1" s="56"/>
      <c r="GR1" s="56"/>
      <c r="GS1" s="56"/>
      <c r="GT1" s="56"/>
      <c r="GU1" s="56"/>
      <c r="GV1" s="56"/>
      <c r="GW1" s="56"/>
      <c r="GX1" s="56"/>
      <c r="GY1" s="56"/>
      <c r="GZ1" s="56"/>
      <c r="HA1" s="56"/>
      <c r="HB1" s="56"/>
      <c r="HC1" s="56"/>
      <c r="HD1" s="56"/>
      <c r="HE1" s="56"/>
      <c r="HF1" s="56"/>
      <c r="HG1" s="56"/>
      <c r="HH1" s="56"/>
      <c r="HI1" s="56"/>
      <c r="HJ1" s="56"/>
      <c r="HK1" s="56"/>
      <c r="HL1" s="56"/>
      <c r="HM1" s="56"/>
      <c r="HN1" s="56"/>
      <c r="HO1" s="56"/>
      <c r="HP1" s="56"/>
      <c r="HQ1" s="56"/>
      <c r="HR1" s="56"/>
      <c r="HS1" s="56"/>
      <c r="HT1" s="56"/>
      <c r="HU1" s="56"/>
      <c r="HV1" s="56"/>
      <c r="HW1" s="56"/>
      <c r="HX1" s="56"/>
      <c r="HY1" s="56"/>
      <c r="HZ1" s="56"/>
      <c r="IA1" s="56"/>
      <c r="IB1" s="56"/>
      <c r="IC1" s="56"/>
      <c r="ID1" s="56"/>
      <c r="IE1" s="56"/>
      <c r="IF1" s="56"/>
      <c r="IG1" s="56"/>
      <c r="IH1" s="56"/>
      <c r="II1" s="56"/>
      <c r="IJ1" s="56"/>
      <c r="IK1" s="56"/>
      <c r="IL1" s="56"/>
      <c r="IM1" s="56"/>
      <c r="IN1" s="56"/>
      <c r="IO1" s="56"/>
      <c r="IP1" s="56"/>
      <c r="IQ1" s="56"/>
      <c r="IR1" s="56"/>
      <c r="IS1" s="56"/>
      <c r="IT1" s="56"/>
      <c r="IU1" s="56"/>
      <c r="IV1" s="56"/>
      <c r="IW1" s="56"/>
      <c r="IX1" s="56"/>
      <c r="IY1" s="56"/>
      <c r="IZ1" s="56"/>
      <c r="JA1" s="56"/>
      <c r="JB1" s="56"/>
      <c r="JC1" s="56"/>
      <c r="JD1" s="56"/>
      <c r="JE1" s="56"/>
      <c r="JF1" s="56"/>
      <c r="JG1" s="56"/>
      <c r="JH1" s="56"/>
      <c r="JI1" s="56"/>
      <c r="JJ1" s="56"/>
      <c r="JK1" s="56"/>
      <c r="JL1" s="56"/>
      <c r="JM1" s="56"/>
      <c r="JN1" s="56"/>
      <c r="JO1" s="56"/>
      <c r="JP1" s="56"/>
      <c r="JQ1" s="56"/>
      <c r="JR1" s="56"/>
      <c r="JS1" s="56"/>
      <c r="JT1" s="56"/>
      <c r="JU1" s="56"/>
      <c r="JV1" s="56"/>
      <c r="JW1" s="56"/>
      <c r="JX1" s="56"/>
      <c r="JY1" s="56"/>
      <c r="JZ1" s="56"/>
      <c r="KA1" s="56"/>
      <c r="KB1" s="56"/>
      <c r="KC1" s="56"/>
      <c r="KD1" s="56"/>
      <c r="KE1" s="56"/>
      <c r="KF1" s="56"/>
      <c r="KG1" s="56"/>
      <c r="KH1" s="56"/>
      <c r="KI1" s="56"/>
      <c r="KJ1" s="56"/>
      <c r="KK1" s="56"/>
      <c r="KL1" s="56"/>
      <c r="KM1" s="56"/>
      <c r="KN1" s="56"/>
      <c r="KO1" s="56"/>
      <c r="KP1" s="56"/>
      <c r="KQ1" s="56"/>
      <c r="KR1" s="56"/>
      <c r="KS1" s="56"/>
      <c r="KT1" s="56"/>
      <c r="KU1" s="56"/>
      <c r="KV1" s="56"/>
      <c r="KW1" s="56"/>
      <c r="KX1" s="56"/>
      <c r="KY1" s="56"/>
      <c r="KZ1" s="56"/>
      <c r="LA1" s="56"/>
      <c r="LB1" s="56"/>
      <c r="LC1" s="56"/>
      <c r="LD1" s="56"/>
      <c r="LE1" s="56"/>
      <c r="LF1" s="56"/>
      <c r="LG1" s="56"/>
      <c r="LH1" s="56"/>
      <c r="LI1" s="56"/>
      <c r="LJ1" s="56"/>
      <c r="LK1" s="56"/>
      <c r="LL1" s="56"/>
      <c r="LM1" s="56"/>
      <c r="LN1" s="56"/>
      <c r="LO1" s="56"/>
      <c r="LP1" s="56"/>
      <c r="LQ1" s="56"/>
      <c r="LR1" s="56"/>
      <c r="LS1" s="56"/>
      <c r="LT1" s="56"/>
      <c r="LU1" s="56"/>
      <c r="LV1" s="56"/>
      <c r="LW1" s="56"/>
      <c r="LX1" s="56"/>
      <c r="LY1" s="56"/>
      <c r="LZ1" s="56"/>
      <c r="MA1" s="56"/>
      <c r="MB1" s="56"/>
      <c r="MC1" s="56"/>
      <c r="MD1" s="56"/>
      <c r="ME1" s="56"/>
      <c r="MF1" s="56"/>
      <c r="MG1" s="56"/>
      <c r="MH1" s="56"/>
      <c r="MI1" s="56"/>
      <c r="MJ1" s="56"/>
      <c r="MK1" s="56"/>
      <c r="ML1" s="56"/>
      <c r="MM1" s="56"/>
      <c r="MN1" s="56"/>
      <c r="MO1" s="56"/>
      <c r="MP1" s="56"/>
      <c r="MQ1" s="56"/>
      <c r="MR1" s="56"/>
      <c r="MS1" s="56"/>
      <c r="MT1" s="56"/>
      <c r="MU1" s="56"/>
      <c r="MV1" s="56"/>
      <c r="MW1" s="56"/>
      <c r="MX1" s="56"/>
      <c r="MY1" s="56"/>
      <c r="MZ1" s="56"/>
      <c r="NA1" s="56"/>
      <c r="NB1" s="56"/>
      <c r="NC1" s="56"/>
      <c r="ND1" s="56"/>
      <c r="NE1" s="56"/>
      <c r="NF1" s="56"/>
      <c r="NG1" s="56"/>
      <c r="NH1" s="56"/>
      <c r="NI1" s="56"/>
      <c r="NJ1" s="56"/>
      <c r="NK1" s="56"/>
      <c r="NL1" s="56"/>
      <c r="NM1" s="56"/>
      <c r="NN1" s="56"/>
      <c r="NO1" s="56"/>
      <c r="NP1" s="56"/>
      <c r="NQ1" s="56"/>
      <c r="NR1" s="56"/>
      <c r="NS1" s="56"/>
      <c r="NT1" s="56"/>
      <c r="NU1" s="56"/>
      <c r="NV1" s="56"/>
      <c r="NW1" s="56"/>
      <c r="NX1" s="56"/>
      <c r="NY1" s="56"/>
      <c r="NZ1" s="56"/>
      <c r="OA1" s="56"/>
      <c r="OB1" s="56"/>
      <c r="OC1" s="56"/>
      <c r="OD1" s="56"/>
      <c r="OE1" s="56"/>
      <c r="OF1" s="56"/>
      <c r="OG1" s="56"/>
      <c r="OH1" s="56"/>
      <c r="OI1" s="56"/>
      <c r="OJ1" s="56"/>
      <c r="OK1" s="56"/>
      <c r="OL1" s="56"/>
      <c r="OM1" s="56"/>
      <c r="ON1" s="56"/>
      <c r="OO1" s="56"/>
      <c r="OP1" s="56"/>
      <c r="OQ1" s="56"/>
      <c r="OR1" s="56"/>
      <c r="OS1" s="56"/>
      <c r="OT1" s="56"/>
      <c r="OU1" s="56"/>
      <c r="OV1" s="56"/>
      <c r="OW1" s="56"/>
      <c r="OX1" s="56"/>
      <c r="OY1" s="56"/>
      <c r="OZ1" s="56"/>
      <c r="PA1" s="56"/>
      <c r="PB1" s="56"/>
      <c r="PC1" s="56"/>
      <c r="PD1" s="56"/>
      <c r="PE1" s="56"/>
      <c r="PF1" s="56"/>
      <c r="PG1" s="56"/>
      <c r="PH1" s="56"/>
      <c r="PI1" s="56"/>
      <c r="PJ1" s="56"/>
      <c r="PK1" s="56"/>
      <c r="PL1" s="56"/>
      <c r="PM1" s="56"/>
      <c r="PN1" s="56"/>
      <c r="PO1" s="56"/>
      <c r="PP1" s="56"/>
      <c r="PQ1" s="56"/>
      <c r="PR1" s="56"/>
      <c r="PS1" s="56"/>
      <c r="PT1" s="56"/>
      <c r="PU1" s="56"/>
      <c r="PV1" s="56"/>
      <c r="PW1" s="56"/>
      <c r="PX1" s="56"/>
      <c r="PY1" s="56"/>
      <c r="PZ1" s="56"/>
      <c r="QA1" s="56"/>
      <c r="QB1" s="56"/>
      <c r="QC1" s="56"/>
      <c r="QD1" s="56"/>
      <c r="QE1" s="56"/>
      <c r="QF1" s="56"/>
      <c r="QG1" s="56"/>
      <c r="QH1" s="56"/>
      <c r="QI1" s="56"/>
      <c r="QJ1" s="56"/>
      <c r="QK1" s="56"/>
      <c r="QL1" s="56"/>
      <c r="QM1" s="56"/>
      <c r="QN1" s="56"/>
      <c r="QO1" s="56"/>
      <c r="QP1" s="56"/>
      <c r="QQ1" s="56"/>
      <c r="QR1" s="56"/>
      <c r="QS1" s="56"/>
      <c r="QT1" s="56"/>
      <c r="QU1" s="56"/>
      <c r="QV1" s="56"/>
      <c r="QW1" s="56"/>
      <c r="QX1" s="56"/>
      <c r="QY1" s="56"/>
      <c r="QZ1" s="56"/>
      <c r="RA1" s="56"/>
      <c r="RB1" s="56"/>
      <c r="RC1" s="56"/>
      <c r="RD1" s="56"/>
      <c r="RE1" s="56"/>
      <c r="RF1" s="56"/>
      <c r="RG1" s="56"/>
      <c r="RH1" s="56"/>
      <c r="RI1" s="56"/>
      <c r="RJ1" s="56"/>
      <c r="RK1" s="56"/>
      <c r="RL1" s="56"/>
      <c r="RM1" s="56"/>
      <c r="RN1" s="56"/>
      <c r="RO1" s="56"/>
      <c r="RP1" s="56"/>
      <c r="RQ1" s="56"/>
      <c r="RR1" s="56"/>
      <c r="RS1" s="56"/>
      <c r="RT1" s="56"/>
      <c r="RU1" s="56"/>
      <c r="RV1" s="56"/>
      <c r="RW1" s="56"/>
      <c r="RX1" s="56"/>
      <c r="RY1" s="56"/>
      <c r="RZ1" s="56"/>
      <c r="SA1" s="56"/>
      <c r="SB1" s="56"/>
      <c r="SC1" s="56"/>
      <c r="SD1" s="56"/>
      <c r="SE1" s="56"/>
      <c r="SF1" s="56"/>
      <c r="SG1" s="56"/>
      <c r="SH1" s="56"/>
      <c r="SI1" s="56"/>
      <c r="SJ1" s="56"/>
      <c r="SK1" s="56"/>
      <c r="SL1" s="56"/>
      <c r="SM1" s="56"/>
      <c r="SN1" s="56"/>
      <c r="SO1" s="56"/>
      <c r="SP1" s="56"/>
      <c r="SQ1" s="56"/>
      <c r="SR1" s="56"/>
      <c r="SS1" s="56"/>
      <c r="ST1" s="56"/>
      <c r="SU1" s="56"/>
      <c r="SV1" s="56"/>
      <c r="SW1" s="56"/>
      <c r="SX1" s="56"/>
      <c r="SY1" s="56"/>
      <c r="SZ1" s="56"/>
      <c r="TA1" s="56"/>
      <c r="TB1" s="56"/>
      <c r="TC1" s="56"/>
      <c r="TD1" s="56"/>
      <c r="TE1" s="56"/>
      <c r="TF1" s="56"/>
      <c r="TG1" s="56"/>
      <c r="TH1" s="56"/>
      <c r="TI1" s="56"/>
      <c r="TJ1" s="56"/>
      <c r="TK1" s="56"/>
      <c r="TL1" s="56"/>
      <c r="TM1" s="56"/>
      <c r="TN1" s="56"/>
      <c r="TO1" s="56"/>
      <c r="TP1" s="56"/>
      <c r="TQ1" s="56"/>
      <c r="TR1" s="56"/>
      <c r="TS1" s="56"/>
      <c r="TT1" s="56"/>
      <c r="TU1" s="56"/>
      <c r="TV1" s="56"/>
      <c r="TW1" s="56"/>
      <c r="TX1" s="56"/>
      <c r="TY1" s="56"/>
      <c r="TZ1" s="56"/>
      <c r="UA1" s="56"/>
      <c r="UB1" s="56"/>
      <c r="UC1" s="56"/>
      <c r="UD1" s="56"/>
      <c r="UE1" s="56"/>
      <c r="UF1" s="56"/>
      <c r="UG1" s="56"/>
      <c r="UH1" s="56"/>
      <c r="UI1" s="56"/>
      <c r="UJ1" s="56"/>
      <c r="UK1" s="56"/>
      <c r="UL1" s="56"/>
      <c r="UM1" s="56"/>
      <c r="UN1" s="56"/>
      <c r="UO1" s="56"/>
      <c r="UP1" s="56"/>
      <c r="UQ1" s="56"/>
      <c r="UR1" s="56"/>
      <c r="US1" s="56"/>
      <c r="UT1" s="56"/>
      <c r="UU1" s="56"/>
      <c r="UV1" s="56"/>
      <c r="UW1" s="56"/>
      <c r="UX1" s="56"/>
      <c r="UY1" s="56"/>
      <c r="UZ1" s="56"/>
      <c r="VA1" s="56"/>
      <c r="VB1" s="56"/>
      <c r="VC1" s="56"/>
      <c r="VD1" s="56"/>
      <c r="VE1" s="56"/>
      <c r="VF1" s="56"/>
      <c r="VG1" s="56"/>
      <c r="VH1" s="56"/>
      <c r="VI1" s="56"/>
      <c r="VJ1" s="56"/>
      <c r="VK1" s="56"/>
      <c r="VL1" s="56"/>
      <c r="VM1" s="56"/>
      <c r="VN1" s="56"/>
      <c r="VO1" s="56"/>
      <c r="VP1" s="56"/>
      <c r="VQ1" s="56"/>
      <c r="VR1" s="56"/>
      <c r="VS1" s="56"/>
      <c r="VT1" s="56"/>
      <c r="VU1" s="56"/>
      <c r="VV1" s="56"/>
      <c r="VW1" s="56"/>
      <c r="VX1" s="56"/>
      <c r="VY1" s="56"/>
      <c r="VZ1" s="56"/>
      <c r="WA1" s="56"/>
      <c r="WB1" s="56"/>
      <c r="WC1" s="56"/>
      <c r="WD1" s="56"/>
      <c r="WE1" s="56"/>
      <c r="WF1" s="56"/>
      <c r="WG1" s="56"/>
      <c r="WH1" s="56"/>
      <c r="WI1" s="56"/>
      <c r="WJ1" s="56"/>
      <c r="WK1" s="56"/>
      <c r="WL1" s="56"/>
      <c r="WM1" s="56"/>
      <c r="WN1" s="56"/>
      <c r="WO1" s="56"/>
      <c r="WP1" s="56"/>
      <c r="WQ1" s="56"/>
      <c r="WR1" s="56"/>
      <c r="WS1" s="56"/>
      <c r="WT1" s="56"/>
      <c r="WU1" s="56"/>
      <c r="WV1" s="56"/>
      <c r="WW1" s="56"/>
      <c r="WX1" s="56"/>
      <c r="WY1" s="56"/>
      <c r="WZ1" s="56"/>
      <c r="XA1" s="56"/>
      <c r="XB1" s="56"/>
      <c r="XC1" s="56"/>
      <c r="XD1" s="56"/>
      <c r="XE1" s="56"/>
      <c r="XF1" s="56"/>
      <c r="XG1" s="56"/>
      <c r="XH1" s="56"/>
      <c r="XI1" s="56"/>
      <c r="XJ1" s="56"/>
      <c r="XK1" s="56"/>
      <c r="XL1" s="56"/>
      <c r="XM1" s="56"/>
      <c r="XN1" s="56"/>
      <c r="XO1" s="56"/>
      <c r="XP1" s="56"/>
      <c r="XQ1" s="56"/>
      <c r="XR1" s="56"/>
      <c r="XS1" s="56"/>
      <c r="XT1" s="56"/>
      <c r="XU1" s="56"/>
      <c r="XV1" s="56"/>
      <c r="XW1" s="56"/>
      <c r="XX1" s="56"/>
      <c r="XY1" s="56"/>
      <c r="XZ1" s="56"/>
      <c r="YA1" s="56"/>
      <c r="YB1" s="56"/>
      <c r="YC1" s="56"/>
      <c r="YD1" s="56"/>
      <c r="YE1" s="56"/>
      <c r="YF1" s="56"/>
      <c r="YG1" s="56"/>
      <c r="YH1" s="56"/>
      <c r="YI1" s="56"/>
      <c r="YJ1" s="56"/>
      <c r="YK1" s="56"/>
      <c r="YL1" s="56"/>
      <c r="YM1" s="56"/>
      <c r="YN1" s="56"/>
      <c r="YO1" s="56"/>
      <c r="YP1" s="56"/>
      <c r="YQ1" s="56"/>
      <c r="YR1" s="56"/>
      <c r="YS1" s="56"/>
      <c r="YT1" s="56"/>
      <c r="YU1" s="56"/>
      <c r="YV1" s="56"/>
      <c r="YW1" s="56"/>
      <c r="YX1" s="56"/>
      <c r="YY1" s="56"/>
      <c r="YZ1" s="56"/>
      <c r="ZA1" s="56"/>
      <c r="ZB1" s="56"/>
      <c r="ZC1" s="56"/>
      <c r="ZD1" s="56"/>
      <c r="ZE1" s="56"/>
      <c r="ZF1" s="56"/>
      <c r="ZG1" s="56"/>
      <c r="ZH1" s="56"/>
      <c r="ZI1" s="56"/>
      <c r="ZJ1" s="56"/>
      <c r="ZK1" s="56"/>
      <c r="ZL1" s="56"/>
      <c r="ZM1" s="56"/>
      <c r="ZN1" s="56"/>
      <c r="ZO1" s="56"/>
      <c r="ZP1" s="56"/>
      <c r="ZQ1" s="56"/>
      <c r="ZR1" s="56"/>
      <c r="ZS1" s="56"/>
      <c r="ZT1" s="56"/>
      <c r="ZU1" s="56"/>
      <c r="ZV1" s="56"/>
      <c r="ZW1" s="56"/>
      <c r="ZX1" s="56"/>
      <c r="ZY1" s="56"/>
      <c r="ZZ1" s="56"/>
      <c r="AAA1" s="56"/>
      <c r="AAB1" s="56"/>
      <c r="AAC1" s="56"/>
      <c r="AAD1" s="56"/>
      <c r="AAE1" s="56"/>
      <c r="AAF1" s="56"/>
      <c r="AAG1" s="56"/>
      <c r="AAH1" s="56"/>
      <c r="AAI1" s="56"/>
      <c r="AAJ1" s="56"/>
      <c r="AAK1" s="56"/>
      <c r="AAL1" s="56"/>
      <c r="AAM1" s="56"/>
      <c r="AAN1" s="56"/>
      <c r="AAO1" s="56"/>
      <c r="AAP1" s="56"/>
      <c r="AAQ1" s="56"/>
      <c r="AAR1" s="56"/>
      <c r="AAS1" s="56"/>
      <c r="AAT1" s="56"/>
      <c r="AAU1" s="56"/>
      <c r="AAV1" s="56"/>
      <c r="AAW1" s="56"/>
      <c r="AAX1" s="56"/>
      <c r="AAY1" s="56"/>
      <c r="AAZ1" s="56"/>
      <c r="ABA1" s="56"/>
      <c r="ABB1" s="56"/>
      <c r="ABC1" s="56"/>
      <c r="ABD1" s="56"/>
      <c r="ABE1" s="56"/>
      <c r="ABF1" s="56"/>
      <c r="ABG1" s="56"/>
      <c r="ABH1" s="56"/>
      <c r="ABI1" s="56"/>
      <c r="ABJ1" s="56"/>
      <c r="ABK1" s="56"/>
      <c r="ABL1" s="56"/>
      <c r="ABM1" s="56"/>
      <c r="ABN1" s="56"/>
      <c r="ABO1" s="56"/>
      <c r="ABP1" s="56"/>
      <c r="ABQ1" s="56"/>
      <c r="ABR1" s="56"/>
      <c r="ABS1" s="56"/>
      <c r="ABT1" s="56"/>
      <c r="ABU1" s="56"/>
      <c r="ABV1" s="56"/>
      <c r="ABW1" s="56"/>
      <c r="ABX1" s="56"/>
      <c r="ABY1" s="56"/>
      <c r="ABZ1" s="56"/>
      <c r="ACA1" s="56"/>
      <c r="ACB1" s="56"/>
      <c r="ACC1" s="56"/>
      <c r="ACD1" s="56"/>
      <c r="ACE1" s="56"/>
      <c r="ACF1" s="56"/>
      <c r="ACG1" s="56"/>
      <c r="ACH1" s="56"/>
      <c r="ACI1" s="56"/>
      <c r="ACJ1" s="56"/>
      <c r="ACK1" s="56"/>
      <c r="ACL1" s="56"/>
      <c r="ACM1" s="56"/>
      <c r="ACN1" s="56"/>
      <c r="ACO1" s="56"/>
      <c r="ACP1" s="56"/>
      <c r="ACQ1" s="56"/>
      <c r="ACR1" s="56"/>
      <c r="ACS1" s="56"/>
      <c r="ACT1" s="56"/>
      <c r="ACU1" s="56"/>
      <c r="ACV1" s="56"/>
      <c r="ACW1" s="56"/>
      <c r="ACX1" s="56"/>
      <c r="ACY1" s="56"/>
      <c r="ACZ1" s="56"/>
      <c r="ADA1" s="56"/>
      <c r="ADB1" s="56"/>
      <c r="ADC1" s="56"/>
      <c r="ADD1" s="56"/>
      <c r="ADE1" s="56"/>
      <c r="ADF1" s="56"/>
      <c r="ADG1" s="56"/>
      <c r="ADH1" s="56"/>
      <c r="ADI1" s="56"/>
      <c r="ADJ1" s="56"/>
      <c r="ADK1" s="56"/>
      <c r="ADL1" s="56"/>
      <c r="ADM1" s="56"/>
      <c r="ADN1" s="56"/>
      <c r="ADO1" s="56"/>
      <c r="ADP1" s="56"/>
      <c r="ADQ1" s="56"/>
      <c r="ADR1" s="56"/>
      <c r="ADS1" s="56"/>
      <c r="ADT1" s="56"/>
      <c r="ADU1" s="56"/>
      <c r="ADV1" s="56"/>
      <c r="ADW1" s="56"/>
      <c r="ADX1" s="56"/>
      <c r="ADY1" s="56"/>
      <c r="ADZ1" s="56"/>
      <c r="AEA1" s="56"/>
      <c r="AEB1" s="56"/>
      <c r="AEC1" s="56"/>
      <c r="AED1" s="56"/>
      <c r="AEE1" s="56"/>
      <c r="AEF1" s="56"/>
      <c r="AEG1" s="56"/>
      <c r="AEH1" s="56"/>
      <c r="AEI1" s="56"/>
      <c r="AEJ1" s="56"/>
      <c r="AEK1" s="56"/>
      <c r="AEL1" s="56"/>
      <c r="AEM1" s="56"/>
      <c r="AEN1" s="56"/>
      <c r="AEO1" s="56"/>
      <c r="AEP1" s="56"/>
      <c r="AEQ1" s="56"/>
      <c r="AER1" s="56"/>
      <c r="AES1" s="56"/>
      <c r="AET1" s="56"/>
      <c r="AEU1" s="56"/>
      <c r="AEV1" s="56"/>
      <c r="AEW1" s="56"/>
      <c r="AEX1" s="56"/>
      <c r="AEY1" s="56"/>
      <c r="AEZ1" s="56"/>
      <c r="AFA1" s="56"/>
      <c r="AFB1" s="56"/>
      <c r="AFC1" s="56"/>
      <c r="AFD1" s="56"/>
      <c r="AFE1" s="56"/>
      <c r="AFF1" s="56"/>
      <c r="AFG1" s="56"/>
      <c r="AFH1" s="56"/>
      <c r="AFI1" s="56"/>
      <c r="AFJ1" s="56"/>
      <c r="AFK1" s="56"/>
      <c r="AFL1" s="56"/>
      <c r="AFM1" s="56"/>
      <c r="AFN1" s="56"/>
      <c r="AFO1" s="56"/>
      <c r="AFP1" s="56"/>
      <c r="AFQ1" s="56"/>
      <c r="AFR1" s="56"/>
      <c r="AFS1" s="56"/>
      <c r="AFT1" s="56"/>
      <c r="AFU1" s="56"/>
      <c r="AFV1" s="56"/>
      <c r="AFW1" s="56"/>
      <c r="AFX1" s="56"/>
      <c r="AFY1" s="56"/>
      <c r="AFZ1" s="56"/>
      <c r="AGA1" s="56"/>
      <c r="AGB1" s="56"/>
      <c r="AGC1" s="56"/>
      <c r="AGD1" s="56"/>
      <c r="AGE1" s="56"/>
      <c r="AGF1" s="56"/>
      <c r="AGG1" s="56"/>
      <c r="AGH1" s="56"/>
      <c r="AGI1" s="56"/>
      <c r="AGJ1" s="56"/>
      <c r="AGK1" s="56"/>
      <c r="AGL1" s="56"/>
      <c r="AGM1" s="56"/>
      <c r="AGN1" s="56"/>
      <c r="AGO1" s="56"/>
      <c r="AGP1" s="56"/>
      <c r="AGQ1" s="56"/>
      <c r="AGR1" s="56"/>
      <c r="AGS1" s="56"/>
      <c r="AGT1" s="56"/>
      <c r="AGU1" s="56"/>
      <c r="AGV1" s="56"/>
      <c r="AGW1" s="56"/>
      <c r="AGX1" s="56"/>
      <c r="AGY1" s="56"/>
      <c r="AGZ1" s="56"/>
      <c r="AHA1" s="56"/>
      <c r="AHB1" s="56"/>
      <c r="AHC1" s="56"/>
      <c r="AHD1" s="56"/>
      <c r="AHE1" s="56"/>
      <c r="AHF1" s="56"/>
      <c r="AHG1" s="56"/>
      <c r="AHH1" s="56"/>
      <c r="AHI1" s="56"/>
      <c r="AHJ1" s="56"/>
      <c r="AHK1" s="56"/>
      <c r="AHL1" s="56"/>
      <c r="AHM1" s="56"/>
      <c r="AHN1" s="56"/>
      <c r="AHO1" s="56"/>
      <c r="AHP1" s="56"/>
      <c r="AHQ1" s="56"/>
      <c r="AHR1" s="56"/>
      <c r="AHS1" s="56"/>
      <c r="AHT1" s="56"/>
      <c r="AHU1" s="56"/>
      <c r="AHV1" s="56"/>
      <c r="AHW1" s="56"/>
      <c r="AHX1" s="56"/>
      <c r="AHY1" s="56"/>
      <c r="AHZ1" s="56"/>
      <c r="AIA1" s="56"/>
      <c r="AIB1" s="56"/>
      <c r="AIC1" s="56"/>
      <c r="AID1" s="56"/>
      <c r="AIE1" s="56"/>
      <c r="AIF1" s="56"/>
      <c r="AIG1" s="56"/>
      <c r="AIH1" s="56"/>
      <c r="AII1" s="56"/>
      <c r="AIJ1" s="56"/>
      <c r="AIK1" s="56"/>
      <c r="AIL1" s="56"/>
      <c r="AIM1" s="56"/>
      <c r="AIN1" s="56"/>
      <c r="AIO1" s="56"/>
      <c r="AIP1" s="56"/>
      <c r="AIQ1" s="56"/>
      <c r="AIR1" s="56"/>
      <c r="AIS1" s="56"/>
      <c r="AIT1" s="56"/>
      <c r="AIU1" s="56"/>
      <c r="AIV1" s="56"/>
      <c r="AIW1" s="56"/>
      <c r="AIX1" s="56"/>
      <c r="AIY1" s="56"/>
      <c r="AIZ1" s="56"/>
      <c r="AJA1" s="56"/>
      <c r="AJB1" s="56"/>
      <c r="AJC1" s="56"/>
      <c r="AJD1" s="56"/>
      <c r="AJE1" s="56"/>
      <c r="AJF1" s="56"/>
      <c r="AJG1" s="56"/>
      <c r="AJH1" s="56"/>
      <c r="AJI1" s="56"/>
      <c r="AJJ1" s="56"/>
      <c r="AJK1" s="56"/>
      <c r="AJL1" s="56"/>
      <c r="AJM1" s="56"/>
      <c r="AJN1" s="56"/>
      <c r="AJO1" s="56"/>
      <c r="AJP1" s="56"/>
      <c r="AJQ1" s="56"/>
      <c r="AJR1" s="56"/>
      <c r="AJS1" s="56"/>
      <c r="AJT1" s="56"/>
      <c r="AJU1" s="56"/>
      <c r="AJV1" s="56"/>
      <c r="AJW1" s="56"/>
      <c r="AJX1" s="56"/>
      <c r="AJY1" s="56"/>
      <c r="AJZ1" s="56"/>
      <c r="AKA1" s="56"/>
      <c r="AKB1" s="56"/>
      <c r="AKC1" s="56"/>
      <c r="AKD1" s="56"/>
      <c r="AKE1" s="56"/>
      <c r="AKF1" s="56"/>
      <c r="AKG1" s="56"/>
      <c r="AKH1" s="56"/>
      <c r="AKI1" s="56"/>
      <c r="AKJ1" s="56"/>
      <c r="AKK1" s="56"/>
      <c r="AKL1" s="56"/>
      <c r="AKM1" s="56"/>
      <c r="AKN1" s="56"/>
      <c r="AKO1" s="56"/>
      <c r="AKP1" s="56"/>
      <c r="AKQ1" s="56"/>
      <c r="AKR1" s="56"/>
      <c r="AKS1" s="56"/>
      <c r="AKT1" s="56"/>
      <c r="AKU1" s="56"/>
      <c r="AKV1" s="56"/>
      <c r="AKW1" s="56"/>
      <c r="AKX1" s="56"/>
      <c r="AKY1" s="56"/>
      <c r="AKZ1" s="56"/>
      <c r="ALA1" s="56"/>
      <c r="ALB1" s="56"/>
      <c r="ALC1" s="56"/>
      <c r="ALD1" s="56"/>
      <c r="ALE1" s="56"/>
      <c r="ALF1" s="56"/>
      <c r="ALG1" s="56"/>
      <c r="ALH1" s="56"/>
      <c r="ALI1" s="56"/>
      <c r="ALJ1" s="56"/>
      <c r="ALK1" s="56"/>
      <c r="ALL1" s="56"/>
      <c r="ALM1" s="56"/>
      <c r="ALN1" s="56"/>
      <c r="ALO1" s="56"/>
      <c r="ALP1" s="56"/>
      <c r="ALQ1" s="56"/>
      <c r="ALR1" s="56"/>
      <c r="ALS1" s="56"/>
      <c r="ALT1" s="56"/>
      <c r="ALU1" s="56"/>
      <c r="ALV1" s="56"/>
      <c r="ALW1" s="56"/>
      <c r="ALX1" s="56"/>
      <c r="ALY1" s="56"/>
      <c r="ALZ1" s="56"/>
      <c r="AMA1" s="56"/>
      <c r="AMB1" s="56"/>
      <c r="AMC1" s="56"/>
      <c r="AMD1" s="56"/>
      <c r="AME1" s="56"/>
      <c r="AMF1" s="56"/>
      <c r="AMG1" s="56"/>
      <c r="AMH1" s="56"/>
      <c r="AMI1" s="56"/>
      <c r="AMJ1" s="56"/>
      <c r="AMK1" s="56"/>
      <c r="AML1" s="56"/>
      <c r="AMM1" s="56"/>
      <c r="AMN1" s="56"/>
      <c r="AMO1" s="56"/>
      <c r="AMP1" s="56"/>
      <c r="AMQ1" s="56"/>
      <c r="AMR1" s="56"/>
      <c r="AMS1" s="56"/>
      <c r="AMT1" s="56"/>
      <c r="AMU1" s="56"/>
      <c r="AMV1" s="56"/>
      <c r="AMW1" s="56"/>
      <c r="AMX1" s="56"/>
      <c r="AMY1" s="56"/>
      <c r="AMZ1" s="56"/>
      <c r="ANA1" s="56"/>
      <c r="ANB1" s="56"/>
      <c r="ANC1" s="56"/>
      <c r="AND1" s="56"/>
      <c r="ANE1" s="56"/>
      <c r="ANF1" s="56"/>
      <c r="ANG1" s="56"/>
      <c r="ANH1" s="56"/>
      <c r="ANI1" s="56"/>
      <c r="ANJ1" s="56"/>
      <c r="ANK1" s="56"/>
      <c r="ANL1" s="56"/>
      <c r="ANM1" s="56"/>
      <c r="ANN1" s="56"/>
      <c r="ANO1" s="56"/>
      <c r="ANP1" s="56"/>
      <c r="ANQ1" s="56"/>
      <c r="ANR1" s="56"/>
      <c r="ANS1" s="56"/>
      <c r="ANT1" s="56"/>
      <c r="ANU1" s="56"/>
      <c r="ANV1" s="56"/>
      <c r="ANW1" s="56"/>
      <c r="ANX1" s="56"/>
      <c r="ANY1" s="56"/>
      <c r="ANZ1" s="56"/>
      <c r="AOA1" s="56"/>
      <c r="AOB1" s="56"/>
      <c r="AOC1" s="56"/>
      <c r="AOD1" s="56"/>
      <c r="AOE1" s="56"/>
      <c r="AOF1" s="56"/>
      <c r="AOG1" s="56"/>
      <c r="AOH1" s="56"/>
      <c r="AOI1" s="56"/>
      <c r="AOJ1" s="56"/>
      <c r="AOK1" s="56"/>
      <c r="AOL1" s="56"/>
      <c r="AOM1" s="56"/>
      <c r="AON1" s="56"/>
      <c r="AOO1" s="56"/>
      <c r="AOP1" s="56"/>
      <c r="AOQ1" s="56"/>
      <c r="AOR1" s="56"/>
      <c r="AOS1" s="56"/>
      <c r="AOT1" s="56"/>
      <c r="AOU1" s="56"/>
      <c r="AOV1" s="56"/>
      <c r="AOW1" s="56"/>
      <c r="AOX1" s="56"/>
      <c r="AOY1" s="56"/>
      <c r="AOZ1" s="56"/>
      <c r="APA1" s="56"/>
      <c r="APB1" s="56"/>
      <c r="APC1" s="56"/>
      <c r="APD1" s="56"/>
      <c r="APE1" s="56"/>
      <c r="APF1" s="56"/>
      <c r="APG1" s="56"/>
      <c r="APH1" s="56"/>
      <c r="API1" s="56"/>
      <c r="APJ1" s="56"/>
      <c r="APK1" s="56"/>
      <c r="APL1" s="56"/>
      <c r="APM1" s="56"/>
      <c r="APN1" s="56"/>
      <c r="APO1" s="56"/>
      <c r="APP1" s="56"/>
      <c r="APQ1" s="56"/>
      <c r="APR1" s="56"/>
      <c r="APS1" s="56"/>
      <c r="APT1" s="56"/>
      <c r="APU1" s="56"/>
      <c r="APV1" s="56"/>
      <c r="APW1" s="56"/>
      <c r="APX1" s="56"/>
      <c r="APY1" s="56"/>
      <c r="APZ1" s="56"/>
      <c r="AQA1" s="56"/>
      <c r="AQB1" s="56"/>
      <c r="AQC1" s="56"/>
      <c r="AQD1" s="56"/>
      <c r="AQE1" s="56"/>
      <c r="AQF1" s="56"/>
      <c r="AQG1" s="56"/>
      <c r="AQH1" s="56"/>
      <c r="AQI1" s="56"/>
      <c r="AQJ1" s="56"/>
      <c r="AQK1" s="56"/>
      <c r="AQL1" s="56"/>
      <c r="AQM1" s="56"/>
      <c r="AQN1" s="56"/>
      <c r="AQO1" s="56"/>
      <c r="AQP1" s="56"/>
      <c r="AQQ1" s="56"/>
      <c r="AQR1" s="56"/>
      <c r="AQS1" s="56"/>
      <c r="AQT1" s="56"/>
      <c r="AQU1" s="56"/>
      <c r="AQV1" s="56"/>
      <c r="AQW1" s="56"/>
      <c r="AQX1" s="56"/>
      <c r="AQY1" s="56"/>
      <c r="AQZ1" s="56"/>
      <c r="ARA1" s="56"/>
      <c r="ARB1" s="56"/>
      <c r="ARC1" s="56"/>
      <c r="ARD1" s="56"/>
      <c r="XAY1" s="56"/>
      <c r="XAZ1" s="56"/>
      <c r="XBA1" s="56"/>
      <c r="XBB1" s="56"/>
    </row>
    <row r="2" spans="1:1148 16270:16278" s="57" customFormat="1" ht="12.9" x14ac:dyDescent="0.4">
      <c r="A2" s="86" t="s">
        <v>135</v>
      </c>
      <c r="B2" s="87" t="str">
        <f>IF(Register!B2="","",Register!B2)</f>
        <v>[Sub-Project or Phase]</v>
      </c>
      <c r="C2" s="87"/>
      <c r="D2" s="87"/>
      <c r="E2" s="87"/>
      <c r="F2" s="88"/>
      <c r="G2" s="95"/>
      <c r="H2" s="96"/>
      <c r="I2" s="96"/>
      <c r="J2" s="96"/>
      <c r="K2" s="96"/>
      <c r="L2" s="97"/>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c r="GH2" s="56"/>
      <c r="GI2" s="56"/>
      <c r="GJ2" s="56"/>
      <c r="GK2" s="56"/>
      <c r="GL2" s="56"/>
      <c r="GM2" s="56"/>
      <c r="GN2" s="56"/>
      <c r="GO2" s="56"/>
      <c r="GP2" s="56"/>
      <c r="GQ2" s="56"/>
      <c r="GR2" s="56"/>
      <c r="GS2" s="56"/>
      <c r="GT2" s="56"/>
      <c r="GU2" s="56"/>
      <c r="GV2" s="56"/>
      <c r="GW2" s="56"/>
      <c r="GX2" s="56"/>
      <c r="GY2" s="56"/>
      <c r="GZ2" s="56"/>
      <c r="HA2" s="56"/>
      <c r="HB2" s="56"/>
      <c r="HC2" s="56"/>
      <c r="HD2" s="56"/>
      <c r="HE2" s="56"/>
      <c r="HF2" s="56"/>
      <c r="HG2" s="56"/>
      <c r="HH2" s="56"/>
      <c r="HI2" s="56"/>
      <c r="HJ2" s="56"/>
      <c r="HK2" s="56"/>
      <c r="HL2" s="56"/>
      <c r="HM2" s="56"/>
      <c r="HN2" s="56"/>
      <c r="HO2" s="56"/>
      <c r="HP2" s="56"/>
      <c r="HQ2" s="56"/>
      <c r="HR2" s="56"/>
      <c r="HS2" s="56"/>
      <c r="HT2" s="56"/>
      <c r="HU2" s="56"/>
      <c r="HV2" s="56"/>
      <c r="HW2" s="56"/>
      <c r="HX2" s="56"/>
      <c r="HY2" s="56"/>
      <c r="HZ2" s="56"/>
      <c r="IA2" s="56"/>
      <c r="IB2" s="56"/>
      <c r="IC2" s="56"/>
      <c r="ID2" s="56"/>
      <c r="IE2" s="56"/>
      <c r="IF2" s="56"/>
      <c r="IG2" s="56"/>
      <c r="IH2" s="56"/>
      <c r="II2" s="56"/>
      <c r="IJ2" s="56"/>
      <c r="IK2" s="56"/>
      <c r="IL2" s="56"/>
      <c r="IM2" s="56"/>
      <c r="IN2" s="56"/>
      <c r="IO2" s="56"/>
      <c r="IP2" s="56"/>
      <c r="IQ2" s="56"/>
      <c r="IR2" s="56"/>
      <c r="IS2" s="56"/>
      <c r="IT2" s="56"/>
      <c r="IU2" s="56"/>
      <c r="IV2" s="56"/>
      <c r="IW2" s="56"/>
      <c r="IX2" s="56"/>
      <c r="IY2" s="56"/>
      <c r="IZ2" s="56"/>
      <c r="JA2" s="56"/>
      <c r="JB2" s="56"/>
      <c r="JC2" s="56"/>
      <c r="JD2" s="56"/>
      <c r="JE2" s="56"/>
      <c r="JF2" s="56"/>
      <c r="JG2" s="56"/>
      <c r="JH2" s="56"/>
      <c r="JI2" s="56"/>
      <c r="JJ2" s="56"/>
      <c r="JK2" s="56"/>
      <c r="JL2" s="56"/>
      <c r="JM2" s="56"/>
      <c r="JN2" s="56"/>
      <c r="JO2" s="56"/>
      <c r="JP2" s="56"/>
      <c r="JQ2" s="56"/>
      <c r="JR2" s="56"/>
      <c r="JS2" s="56"/>
      <c r="JT2" s="56"/>
      <c r="JU2" s="56"/>
      <c r="JV2" s="56"/>
      <c r="JW2" s="56"/>
      <c r="JX2" s="56"/>
      <c r="JY2" s="56"/>
      <c r="JZ2" s="56"/>
      <c r="KA2" s="56"/>
      <c r="KB2" s="56"/>
      <c r="KC2" s="56"/>
      <c r="KD2" s="56"/>
      <c r="KE2" s="56"/>
      <c r="KF2" s="56"/>
      <c r="KG2" s="56"/>
      <c r="KH2" s="56"/>
      <c r="KI2" s="56"/>
      <c r="KJ2" s="56"/>
      <c r="KK2" s="56"/>
      <c r="KL2" s="56"/>
      <c r="KM2" s="56"/>
      <c r="KN2" s="56"/>
      <c r="KO2" s="56"/>
      <c r="KP2" s="56"/>
      <c r="KQ2" s="56"/>
      <c r="KR2" s="56"/>
      <c r="KS2" s="56"/>
      <c r="KT2" s="56"/>
      <c r="KU2" s="56"/>
      <c r="KV2" s="56"/>
      <c r="KW2" s="56"/>
      <c r="KX2" s="56"/>
      <c r="KY2" s="56"/>
      <c r="KZ2" s="56"/>
      <c r="LA2" s="56"/>
      <c r="LB2" s="56"/>
      <c r="LC2" s="56"/>
      <c r="LD2" s="56"/>
      <c r="LE2" s="56"/>
      <c r="LF2" s="56"/>
      <c r="LG2" s="56"/>
      <c r="LH2" s="56"/>
      <c r="LI2" s="56"/>
      <c r="LJ2" s="56"/>
      <c r="LK2" s="56"/>
      <c r="LL2" s="56"/>
      <c r="LM2" s="56"/>
      <c r="LN2" s="56"/>
      <c r="LO2" s="56"/>
      <c r="LP2" s="56"/>
      <c r="LQ2" s="56"/>
      <c r="LR2" s="56"/>
      <c r="LS2" s="56"/>
      <c r="LT2" s="56"/>
      <c r="LU2" s="56"/>
      <c r="LV2" s="56"/>
      <c r="LW2" s="56"/>
      <c r="LX2" s="56"/>
      <c r="LY2" s="56"/>
      <c r="LZ2" s="56"/>
      <c r="MA2" s="56"/>
      <c r="MB2" s="56"/>
      <c r="MC2" s="56"/>
      <c r="MD2" s="56"/>
      <c r="ME2" s="56"/>
      <c r="MF2" s="56"/>
      <c r="MG2" s="56"/>
      <c r="MH2" s="56"/>
      <c r="MI2" s="56"/>
      <c r="MJ2" s="56"/>
      <c r="MK2" s="56"/>
      <c r="ML2" s="56"/>
      <c r="MM2" s="56"/>
      <c r="MN2" s="56"/>
      <c r="MO2" s="56"/>
      <c r="MP2" s="56"/>
      <c r="MQ2" s="56"/>
      <c r="MR2" s="56"/>
      <c r="MS2" s="56"/>
      <c r="MT2" s="56"/>
      <c r="MU2" s="56"/>
      <c r="MV2" s="56"/>
      <c r="MW2" s="56"/>
      <c r="MX2" s="56"/>
      <c r="MY2" s="56"/>
      <c r="MZ2" s="56"/>
      <c r="NA2" s="56"/>
      <c r="NB2" s="56"/>
      <c r="NC2" s="56"/>
      <c r="ND2" s="56"/>
      <c r="NE2" s="56"/>
      <c r="NF2" s="56"/>
      <c r="NG2" s="56"/>
      <c r="NH2" s="56"/>
      <c r="NI2" s="56"/>
      <c r="NJ2" s="56"/>
      <c r="NK2" s="56"/>
      <c r="NL2" s="56"/>
      <c r="NM2" s="56"/>
      <c r="NN2" s="56"/>
      <c r="NO2" s="56"/>
      <c r="NP2" s="56"/>
      <c r="NQ2" s="56"/>
      <c r="NR2" s="56"/>
      <c r="NS2" s="56"/>
      <c r="NT2" s="56"/>
      <c r="NU2" s="56"/>
      <c r="NV2" s="56"/>
      <c r="NW2" s="56"/>
      <c r="NX2" s="56"/>
      <c r="NY2" s="56"/>
      <c r="NZ2" s="56"/>
      <c r="OA2" s="56"/>
      <c r="OB2" s="56"/>
      <c r="OC2" s="56"/>
      <c r="OD2" s="56"/>
      <c r="OE2" s="56"/>
      <c r="OF2" s="56"/>
      <c r="OG2" s="56"/>
      <c r="OH2" s="56"/>
      <c r="OI2" s="56"/>
      <c r="OJ2" s="56"/>
      <c r="OK2" s="56"/>
      <c r="OL2" s="56"/>
      <c r="OM2" s="56"/>
      <c r="ON2" s="56"/>
      <c r="OO2" s="56"/>
      <c r="OP2" s="56"/>
      <c r="OQ2" s="56"/>
      <c r="OR2" s="56"/>
      <c r="OS2" s="56"/>
      <c r="OT2" s="56"/>
      <c r="OU2" s="56"/>
      <c r="OV2" s="56"/>
      <c r="OW2" s="56"/>
      <c r="OX2" s="56"/>
      <c r="OY2" s="56"/>
      <c r="OZ2" s="56"/>
      <c r="PA2" s="56"/>
      <c r="PB2" s="56"/>
      <c r="PC2" s="56"/>
      <c r="PD2" s="56"/>
      <c r="PE2" s="56"/>
      <c r="PF2" s="56"/>
      <c r="PG2" s="56"/>
      <c r="PH2" s="56"/>
      <c r="PI2" s="56"/>
      <c r="PJ2" s="56"/>
      <c r="PK2" s="56"/>
      <c r="PL2" s="56"/>
      <c r="PM2" s="56"/>
      <c r="PN2" s="56"/>
      <c r="PO2" s="56"/>
      <c r="PP2" s="56"/>
      <c r="PQ2" s="56"/>
      <c r="PR2" s="56"/>
      <c r="PS2" s="56"/>
      <c r="PT2" s="56"/>
      <c r="PU2" s="56"/>
      <c r="PV2" s="56"/>
      <c r="PW2" s="56"/>
      <c r="PX2" s="56"/>
      <c r="PY2" s="56"/>
      <c r="PZ2" s="56"/>
      <c r="QA2" s="56"/>
      <c r="QB2" s="56"/>
      <c r="QC2" s="56"/>
      <c r="QD2" s="56"/>
      <c r="QE2" s="56"/>
      <c r="QF2" s="56"/>
      <c r="QG2" s="56"/>
      <c r="QH2" s="56"/>
      <c r="QI2" s="56"/>
      <c r="QJ2" s="56"/>
      <c r="QK2" s="56"/>
      <c r="QL2" s="56"/>
      <c r="QM2" s="56"/>
      <c r="QN2" s="56"/>
      <c r="QO2" s="56"/>
      <c r="QP2" s="56"/>
      <c r="QQ2" s="56"/>
      <c r="QR2" s="56"/>
      <c r="QS2" s="56"/>
      <c r="QT2" s="56"/>
      <c r="QU2" s="56"/>
      <c r="QV2" s="56"/>
      <c r="QW2" s="56"/>
      <c r="QX2" s="56"/>
      <c r="QY2" s="56"/>
      <c r="QZ2" s="56"/>
      <c r="RA2" s="56"/>
      <c r="RB2" s="56"/>
      <c r="RC2" s="56"/>
      <c r="RD2" s="56"/>
      <c r="RE2" s="56"/>
      <c r="RF2" s="56"/>
      <c r="RG2" s="56"/>
      <c r="RH2" s="56"/>
      <c r="RI2" s="56"/>
      <c r="RJ2" s="56"/>
      <c r="RK2" s="56"/>
      <c r="RL2" s="56"/>
      <c r="RM2" s="56"/>
      <c r="RN2" s="56"/>
      <c r="RO2" s="56"/>
      <c r="RP2" s="56"/>
      <c r="RQ2" s="56"/>
      <c r="RR2" s="56"/>
      <c r="RS2" s="56"/>
      <c r="RT2" s="56"/>
      <c r="RU2" s="56"/>
      <c r="RV2" s="56"/>
      <c r="RW2" s="56"/>
      <c r="RX2" s="56"/>
      <c r="RY2" s="56"/>
      <c r="RZ2" s="56"/>
      <c r="SA2" s="56"/>
      <c r="SB2" s="56"/>
      <c r="SC2" s="56"/>
      <c r="SD2" s="56"/>
      <c r="SE2" s="56"/>
      <c r="SF2" s="56"/>
      <c r="SG2" s="56"/>
      <c r="SH2" s="56"/>
      <c r="SI2" s="56"/>
      <c r="SJ2" s="56"/>
      <c r="SK2" s="56"/>
      <c r="SL2" s="56"/>
      <c r="SM2" s="56"/>
      <c r="SN2" s="56"/>
      <c r="SO2" s="56"/>
      <c r="SP2" s="56"/>
      <c r="SQ2" s="56"/>
      <c r="SR2" s="56"/>
      <c r="SS2" s="56"/>
      <c r="ST2" s="56"/>
      <c r="SU2" s="56"/>
      <c r="SV2" s="56"/>
      <c r="SW2" s="56"/>
      <c r="SX2" s="56"/>
      <c r="SY2" s="56"/>
      <c r="SZ2" s="56"/>
      <c r="TA2" s="56"/>
      <c r="TB2" s="56"/>
      <c r="TC2" s="56"/>
      <c r="TD2" s="56"/>
      <c r="TE2" s="56"/>
      <c r="TF2" s="56"/>
      <c r="TG2" s="56"/>
      <c r="TH2" s="56"/>
      <c r="TI2" s="56"/>
      <c r="TJ2" s="56"/>
      <c r="TK2" s="56"/>
      <c r="TL2" s="56"/>
      <c r="TM2" s="56"/>
      <c r="TN2" s="56"/>
      <c r="TO2" s="56"/>
      <c r="TP2" s="56"/>
      <c r="TQ2" s="56"/>
      <c r="TR2" s="56"/>
      <c r="TS2" s="56"/>
      <c r="TT2" s="56"/>
      <c r="TU2" s="56"/>
      <c r="TV2" s="56"/>
      <c r="TW2" s="56"/>
      <c r="TX2" s="56"/>
      <c r="TY2" s="56"/>
      <c r="TZ2" s="56"/>
      <c r="UA2" s="56"/>
      <c r="UB2" s="56"/>
      <c r="UC2" s="56"/>
      <c r="UD2" s="56"/>
      <c r="UE2" s="56"/>
      <c r="UF2" s="56"/>
      <c r="UG2" s="56"/>
      <c r="UH2" s="56"/>
      <c r="UI2" s="56"/>
      <c r="UJ2" s="56"/>
      <c r="UK2" s="56"/>
      <c r="UL2" s="56"/>
      <c r="UM2" s="56"/>
      <c r="UN2" s="56"/>
      <c r="UO2" s="56"/>
      <c r="UP2" s="56"/>
      <c r="UQ2" s="56"/>
      <c r="UR2" s="56"/>
      <c r="US2" s="56"/>
      <c r="UT2" s="56"/>
      <c r="UU2" s="56"/>
      <c r="UV2" s="56"/>
      <c r="UW2" s="56"/>
      <c r="UX2" s="56"/>
      <c r="UY2" s="56"/>
      <c r="UZ2" s="56"/>
      <c r="VA2" s="56"/>
      <c r="VB2" s="56"/>
      <c r="VC2" s="56"/>
      <c r="VD2" s="56"/>
      <c r="VE2" s="56"/>
      <c r="VF2" s="56"/>
      <c r="VG2" s="56"/>
      <c r="VH2" s="56"/>
      <c r="VI2" s="56"/>
      <c r="VJ2" s="56"/>
      <c r="VK2" s="56"/>
      <c r="VL2" s="56"/>
      <c r="VM2" s="56"/>
      <c r="VN2" s="56"/>
      <c r="VO2" s="56"/>
      <c r="VP2" s="56"/>
      <c r="VQ2" s="56"/>
      <c r="VR2" s="56"/>
      <c r="VS2" s="56"/>
      <c r="VT2" s="56"/>
      <c r="VU2" s="56"/>
      <c r="VV2" s="56"/>
      <c r="VW2" s="56"/>
      <c r="VX2" s="56"/>
      <c r="VY2" s="56"/>
      <c r="VZ2" s="56"/>
      <c r="WA2" s="56"/>
      <c r="WB2" s="56"/>
      <c r="WC2" s="56"/>
      <c r="WD2" s="56"/>
      <c r="WE2" s="56"/>
      <c r="WF2" s="56"/>
      <c r="WG2" s="56"/>
      <c r="WH2" s="56"/>
      <c r="WI2" s="56"/>
      <c r="WJ2" s="56"/>
      <c r="WK2" s="56"/>
      <c r="WL2" s="56"/>
      <c r="WM2" s="56"/>
      <c r="WN2" s="56"/>
      <c r="WO2" s="56"/>
      <c r="WP2" s="56"/>
      <c r="WQ2" s="56"/>
      <c r="WR2" s="56"/>
      <c r="WS2" s="56"/>
      <c r="WT2" s="56"/>
      <c r="WU2" s="56"/>
      <c r="WV2" s="56"/>
      <c r="WW2" s="56"/>
      <c r="WX2" s="56"/>
      <c r="WY2" s="56"/>
      <c r="WZ2" s="56"/>
      <c r="XA2" s="56"/>
      <c r="XB2" s="56"/>
      <c r="XC2" s="56"/>
      <c r="XD2" s="56"/>
      <c r="XE2" s="56"/>
      <c r="XF2" s="56"/>
      <c r="XG2" s="56"/>
      <c r="XH2" s="56"/>
      <c r="XI2" s="56"/>
      <c r="XJ2" s="56"/>
      <c r="XK2" s="56"/>
      <c r="XL2" s="56"/>
      <c r="XM2" s="56"/>
      <c r="XN2" s="56"/>
      <c r="XO2" s="56"/>
      <c r="XP2" s="56"/>
      <c r="XQ2" s="56"/>
      <c r="XR2" s="56"/>
      <c r="XS2" s="56"/>
      <c r="XT2" s="56"/>
      <c r="XU2" s="56"/>
      <c r="XV2" s="56"/>
      <c r="XW2" s="56"/>
      <c r="XX2" s="56"/>
      <c r="XY2" s="56"/>
      <c r="XZ2" s="56"/>
      <c r="YA2" s="56"/>
      <c r="YB2" s="56"/>
      <c r="YC2" s="56"/>
      <c r="YD2" s="56"/>
      <c r="YE2" s="56"/>
      <c r="YF2" s="56"/>
      <c r="YG2" s="56"/>
      <c r="YH2" s="56"/>
      <c r="YI2" s="56"/>
      <c r="YJ2" s="56"/>
      <c r="YK2" s="56"/>
      <c r="YL2" s="56"/>
      <c r="YM2" s="56"/>
      <c r="YN2" s="56"/>
      <c r="YO2" s="56"/>
      <c r="YP2" s="56"/>
      <c r="YQ2" s="56"/>
      <c r="YR2" s="56"/>
      <c r="YS2" s="56"/>
      <c r="YT2" s="56"/>
      <c r="YU2" s="56"/>
      <c r="YV2" s="56"/>
      <c r="YW2" s="56"/>
      <c r="YX2" s="56"/>
      <c r="YY2" s="56"/>
      <c r="YZ2" s="56"/>
      <c r="ZA2" s="56"/>
      <c r="ZB2" s="56"/>
      <c r="ZC2" s="56"/>
      <c r="ZD2" s="56"/>
      <c r="ZE2" s="56"/>
      <c r="ZF2" s="56"/>
      <c r="ZG2" s="56"/>
      <c r="ZH2" s="56"/>
      <c r="ZI2" s="56"/>
      <c r="ZJ2" s="56"/>
      <c r="ZK2" s="56"/>
      <c r="ZL2" s="56"/>
      <c r="ZM2" s="56"/>
      <c r="ZN2" s="56"/>
      <c r="ZO2" s="56"/>
      <c r="ZP2" s="56"/>
      <c r="ZQ2" s="56"/>
      <c r="ZR2" s="56"/>
      <c r="ZS2" s="56"/>
      <c r="ZT2" s="56"/>
      <c r="ZU2" s="56"/>
      <c r="ZV2" s="56"/>
      <c r="ZW2" s="56"/>
      <c r="ZX2" s="56"/>
      <c r="ZY2" s="56"/>
      <c r="ZZ2" s="56"/>
      <c r="AAA2" s="56"/>
      <c r="AAB2" s="56"/>
      <c r="AAC2" s="56"/>
      <c r="AAD2" s="56"/>
      <c r="AAE2" s="56"/>
      <c r="AAF2" s="56"/>
      <c r="AAG2" s="56"/>
      <c r="AAH2" s="56"/>
      <c r="AAI2" s="56"/>
      <c r="AAJ2" s="56"/>
      <c r="AAK2" s="56"/>
      <c r="AAL2" s="56"/>
      <c r="AAM2" s="56"/>
      <c r="AAN2" s="56"/>
      <c r="AAO2" s="56"/>
      <c r="AAP2" s="56"/>
      <c r="AAQ2" s="56"/>
      <c r="AAR2" s="56"/>
      <c r="AAS2" s="56"/>
      <c r="AAT2" s="56"/>
      <c r="AAU2" s="56"/>
      <c r="AAV2" s="56"/>
      <c r="AAW2" s="56"/>
      <c r="AAX2" s="56"/>
      <c r="AAY2" s="56"/>
      <c r="AAZ2" s="56"/>
      <c r="ABA2" s="56"/>
      <c r="ABB2" s="56"/>
      <c r="ABC2" s="56"/>
      <c r="ABD2" s="56"/>
      <c r="ABE2" s="56"/>
      <c r="ABF2" s="56"/>
      <c r="ABG2" s="56"/>
      <c r="ABH2" s="56"/>
      <c r="ABI2" s="56"/>
      <c r="ABJ2" s="56"/>
      <c r="ABK2" s="56"/>
      <c r="ABL2" s="56"/>
      <c r="ABM2" s="56"/>
      <c r="ABN2" s="56"/>
      <c r="ABO2" s="56"/>
      <c r="ABP2" s="56"/>
      <c r="ABQ2" s="56"/>
      <c r="ABR2" s="56"/>
      <c r="ABS2" s="56"/>
      <c r="ABT2" s="56"/>
      <c r="ABU2" s="56"/>
      <c r="ABV2" s="56"/>
      <c r="ABW2" s="56"/>
      <c r="ABX2" s="56"/>
      <c r="ABY2" s="56"/>
      <c r="ABZ2" s="56"/>
      <c r="ACA2" s="56"/>
      <c r="ACB2" s="56"/>
      <c r="ACC2" s="56"/>
      <c r="ACD2" s="56"/>
      <c r="ACE2" s="56"/>
      <c r="ACF2" s="56"/>
      <c r="ACG2" s="56"/>
      <c r="ACH2" s="56"/>
      <c r="ACI2" s="56"/>
      <c r="ACJ2" s="56"/>
      <c r="ACK2" s="56"/>
      <c r="ACL2" s="56"/>
      <c r="ACM2" s="56"/>
      <c r="ACN2" s="56"/>
      <c r="ACO2" s="56"/>
      <c r="ACP2" s="56"/>
      <c r="ACQ2" s="56"/>
      <c r="ACR2" s="56"/>
      <c r="ACS2" s="56"/>
      <c r="ACT2" s="56"/>
      <c r="ACU2" s="56"/>
      <c r="ACV2" s="56"/>
      <c r="ACW2" s="56"/>
      <c r="ACX2" s="56"/>
      <c r="ACY2" s="56"/>
      <c r="ACZ2" s="56"/>
      <c r="ADA2" s="56"/>
      <c r="ADB2" s="56"/>
      <c r="ADC2" s="56"/>
      <c r="ADD2" s="56"/>
      <c r="ADE2" s="56"/>
      <c r="ADF2" s="56"/>
      <c r="ADG2" s="56"/>
      <c r="ADH2" s="56"/>
      <c r="ADI2" s="56"/>
      <c r="ADJ2" s="56"/>
      <c r="ADK2" s="56"/>
      <c r="ADL2" s="56"/>
      <c r="ADM2" s="56"/>
      <c r="ADN2" s="56"/>
      <c r="ADO2" s="56"/>
      <c r="ADP2" s="56"/>
      <c r="ADQ2" s="56"/>
      <c r="ADR2" s="56"/>
      <c r="ADS2" s="56"/>
      <c r="ADT2" s="56"/>
      <c r="ADU2" s="56"/>
      <c r="ADV2" s="56"/>
      <c r="ADW2" s="56"/>
      <c r="ADX2" s="56"/>
      <c r="ADY2" s="56"/>
      <c r="ADZ2" s="56"/>
      <c r="AEA2" s="56"/>
      <c r="AEB2" s="56"/>
      <c r="AEC2" s="56"/>
      <c r="AED2" s="56"/>
      <c r="AEE2" s="56"/>
      <c r="AEF2" s="56"/>
      <c r="AEG2" s="56"/>
      <c r="AEH2" s="56"/>
      <c r="AEI2" s="56"/>
      <c r="AEJ2" s="56"/>
      <c r="AEK2" s="56"/>
      <c r="AEL2" s="56"/>
      <c r="AEM2" s="56"/>
      <c r="AEN2" s="56"/>
      <c r="AEO2" s="56"/>
      <c r="AEP2" s="56"/>
      <c r="AEQ2" s="56"/>
      <c r="AER2" s="56"/>
      <c r="AES2" s="56"/>
      <c r="AET2" s="56"/>
      <c r="AEU2" s="56"/>
      <c r="AEV2" s="56"/>
      <c r="AEW2" s="56"/>
      <c r="AEX2" s="56"/>
      <c r="AEY2" s="56"/>
      <c r="AEZ2" s="56"/>
      <c r="AFA2" s="56"/>
      <c r="AFB2" s="56"/>
      <c r="AFC2" s="56"/>
      <c r="AFD2" s="56"/>
      <c r="AFE2" s="56"/>
      <c r="AFF2" s="56"/>
      <c r="AFG2" s="56"/>
      <c r="AFH2" s="56"/>
      <c r="AFI2" s="56"/>
      <c r="AFJ2" s="56"/>
      <c r="AFK2" s="56"/>
      <c r="AFL2" s="56"/>
      <c r="AFM2" s="56"/>
      <c r="AFN2" s="56"/>
      <c r="AFO2" s="56"/>
      <c r="AFP2" s="56"/>
      <c r="AFQ2" s="56"/>
      <c r="AFR2" s="56"/>
      <c r="AFS2" s="56"/>
      <c r="AFT2" s="56"/>
      <c r="AFU2" s="56"/>
      <c r="AFV2" s="56"/>
      <c r="AFW2" s="56"/>
      <c r="AFX2" s="56"/>
      <c r="AFY2" s="56"/>
      <c r="AFZ2" s="56"/>
      <c r="AGA2" s="56"/>
      <c r="AGB2" s="56"/>
      <c r="AGC2" s="56"/>
      <c r="AGD2" s="56"/>
      <c r="AGE2" s="56"/>
      <c r="AGF2" s="56"/>
      <c r="AGG2" s="56"/>
      <c r="AGH2" s="56"/>
      <c r="AGI2" s="56"/>
      <c r="AGJ2" s="56"/>
      <c r="AGK2" s="56"/>
      <c r="AGL2" s="56"/>
      <c r="AGM2" s="56"/>
      <c r="AGN2" s="56"/>
      <c r="AGO2" s="56"/>
      <c r="AGP2" s="56"/>
      <c r="AGQ2" s="56"/>
      <c r="AGR2" s="56"/>
      <c r="AGS2" s="56"/>
      <c r="AGT2" s="56"/>
      <c r="AGU2" s="56"/>
      <c r="AGV2" s="56"/>
      <c r="AGW2" s="56"/>
      <c r="AGX2" s="56"/>
      <c r="AGY2" s="56"/>
      <c r="AGZ2" s="56"/>
      <c r="AHA2" s="56"/>
      <c r="AHB2" s="56"/>
      <c r="AHC2" s="56"/>
      <c r="AHD2" s="56"/>
      <c r="AHE2" s="56"/>
      <c r="AHF2" s="56"/>
      <c r="AHG2" s="56"/>
      <c r="AHH2" s="56"/>
      <c r="AHI2" s="56"/>
      <c r="AHJ2" s="56"/>
      <c r="AHK2" s="56"/>
      <c r="AHL2" s="56"/>
      <c r="AHM2" s="56"/>
      <c r="AHN2" s="56"/>
      <c r="AHO2" s="56"/>
      <c r="AHP2" s="56"/>
      <c r="AHQ2" s="56"/>
      <c r="AHR2" s="56"/>
      <c r="AHS2" s="56"/>
      <c r="AHT2" s="56"/>
      <c r="AHU2" s="56"/>
      <c r="AHV2" s="56"/>
      <c r="AHW2" s="56"/>
      <c r="AHX2" s="56"/>
      <c r="AHY2" s="56"/>
      <c r="AHZ2" s="56"/>
      <c r="AIA2" s="56"/>
      <c r="AIB2" s="56"/>
      <c r="AIC2" s="56"/>
      <c r="AID2" s="56"/>
      <c r="AIE2" s="56"/>
      <c r="AIF2" s="56"/>
      <c r="AIG2" s="56"/>
      <c r="AIH2" s="56"/>
      <c r="AII2" s="56"/>
      <c r="AIJ2" s="56"/>
      <c r="AIK2" s="56"/>
      <c r="AIL2" s="56"/>
      <c r="AIM2" s="56"/>
      <c r="AIN2" s="56"/>
      <c r="AIO2" s="56"/>
      <c r="AIP2" s="56"/>
      <c r="AIQ2" s="56"/>
      <c r="AIR2" s="56"/>
      <c r="AIS2" s="56"/>
      <c r="AIT2" s="56"/>
      <c r="AIU2" s="56"/>
      <c r="AIV2" s="56"/>
      <c r="AIW2" s="56"/>
      <c r="AIX2" s="56"/>
      <c r="AIY2" s="56"/>
      <c r="AIZ2" s="56"/>
      <c r="AJA2" s="56"/>
      <c r="AJB2" s="56"/>
      <c r="AJC2" s="56"/>
      <c r="AJD2" s="56"/>
      <c r="AJE2" s="56"/>
      <c r="AJF2" s="56"/>
      <c r="AJG2" s="56"/>
      <c r="AJH2" s="56"/>
      <c r="AJI2" s="56"/>
      <c r="AJJ2" s="56"/>
      <c r="AJK2" s="56"/>
      <c r="AJL2" s="56"/>
      <c r="AJM2" s="56"/>
      <c r="AJN2" s="56"/>
      <c r="AJO2" s="56"/>
      <c r="AJP2" s="56"/>
      <c r="AJQ2" s="56"/>
      <c r="AJR2" s="56"/>
      <c r="AJS2" s="56"/>
      <c r="AJT2" s="56"/>
      <c r="AJU2" s="56"/>
      <c r="AJV2" s="56"/>
      <c r="AJW2" s="56"/>
      <c r="AJX2" s="56"/>
      <c r="AJY2" s="56"/>
      <c r="AJZ2" s="56"/>
      <c r="AKA2" s="56"/>
      <c r="AKB2" s="56"/>
      <c r="AKC2" s="56"/>
      <c r="AKD2" s="56"/>
      <c r="AKE2" s="56"/>
      <c r="AKF2" s="56"/>
      <c r="AKG2" s="56"/>
      <c r="AKH2" s="56"/>
      <c r="AKI2" s="56"/>
      <c r="AKJ2" s="56"/>
      <c r="AKK2" s="56"/>
      <c r="AKL2" s="56"/>
      <c r="AKM2" s="56"/>
      <c r="AKN2" s="56"/>
      <c r="AKO2" s="56"/>
      <c r="AKP2" s="56"/>
      <c r="AKQ2" s="56"/>
      <c r="AKR2" s="56"/>
      <c r="AKS2" s="56"/>
      <c r="AKT2" s="56"/>
      <c r="AKU2" s="56"/>
      <c r="AKV2" s="56"/>
      <c r="AKW2" s="56"/>
      <c r="AKX2" s="56"/>
      <c r="AKY2" s="56"/>
      <c r="AKZ2" s="56"/>
      <c r="ALA2" s="56"/>
      <c r="ALB2" s="56"/>
      <c r="ALC2" s="56"/>
      <c r="ALD2" s="56"/>
      <c r="ALE2" s="56"/>
      <c r="ALF2" s="56"/>
      <c r="ALG2" s="56"/>
      <c r="ALH2" s="56"/>
      <c r="ALI2" s="56"/>
      <c r="ALJ2" s="56"/>
      <c r="ALK2" s="56"/>
      <c r="ALL2" s="56"/>
      <c r="ALM2" s="56"/>
      <c r="ALN2" s="56"/>
      <c r="ALO2" s="56"/>
      <c r="ALP2" s="56"/>
      <c r="ALQ2" s="56"/>
      <c r="ALR2" s="56"/>
      <c r="ALS2" s="56"/>
      <c r="ALT2" s="56"/>
      <c r="ALU2" s="56"/>
      <c r="ALV2" s="56"/>
      <c r="ALW2" s="56"/>
      <c r="ALX2" s="56"/>
      <c r="ALY2" s="56"/>
      <c r="ALZ2" s="56"/>
      <c r="AMA2" s="56"/>
      <c r="AMB2" s="56"/>
      <c r="AMC2" s="56"/>
      <c r="AMD2" s="56"/>
      <c r="AME2" s="56"/>
      <c r="AMF2" s="56"/>
      <c r="AMG2" s="56"/>
      <c r="AMH2" s="56"/>
      <c r="AMI2" s="56"/>
      <c r="AMJ2" s="56"/>
      <c r="AMK2" s="56"/>
      <c r="AML2" s="56"/>
      <c r="AMM2" s="56"/>
      <c r="AMN2" s="56"/>
      <c r="AMO2" s="56"/>
      <c r="AMP2" s="56"/>
      <c r="AMQ2" s="56"/>
      <c r="AMR2" s="56"/>
      <c r="AMS2" s="56"/>
      <c r="AMT2" s="56"/>
      <c r="AMU2" s="56"/>
      <c r="AMV2" s="56"/>
      <c r="AMW2" s="56"/>
      <c r="AMX2" s="56"/>
      <c r="AMY2" s="56"/>
      <c r="AMZ2" s="56"/>
      <c r="ANA2" s="56"/>
      <c r="ANB2" s="56"/>
      <c r="ANC2" s="56"/>
      <c r="AND2" s="56"/>
      <c r="ANE2" s="56"/>
      <c r="ANF2" s="56"/>
      <c r="ANG2" s="56"/>
      <c r="ANH2" s="56"/>
      <c r="ANI2" s="56"/>
      <c r="ANJ2" s="56"/>
      <c r="ANK2" s="56"/>
      <c r="ANL2" s="56"/>
      <c r="ANM2" s="56"/>
      <c r="ANN2" s="56"/>
      <c r="ANO2" s="56"/>
      <c r="ANP2" s="56"/>
      <c r="ANQ2" s="56"/>
      <c r="ANR2" s="56"/>
      <c r="ANS2" s="56"/>
      <c r="ANT2" s="56"/>
      <c r="ANU2" s="56"/>
      <c r="ANV2" s="56"/>
      <c r="ANW2" s="56"/>
      <c r="ANX2" s="56"/>
      <c r="ANY2" s="56"/>
      <c r="ANZ2" s="56"/>
      <c r="AOA2" s="56"/>
      <c r="AOB2" s="56"/>
      <c r="AOC2" s="56"/>
      <c r="AOD2" s="56"/>
      <c r="AOE2" s="56"/>
      <c r="AOF2" s="56"/>
      <c r="AOG2" s="56"/>
      <c r="AOH2" s="56"/>
      <c r="AOI2" s="56"/>
      <c r="AOJ2" s="56"/>
      <c r="AOK2" s="56"/>
      <c r="AOL2" s="56"/>
      <c r="AOM2" s="56"/>
      <c r="AON2" s="56"/>
      <c r="AOO2" s="56"/>
      <c r="AOP2" s="56"/>
      <c r="AOQ2" s="56"/>
      <c r="AOR2" s="56"/>
      <c r="AOS2" s="56"/>
      <c r="AOT2" s="56"/>
      <c r="AOU2" s="56"/>
      <c r="AOV2" s="56"/>
      <c r="AOW2" s="56"/>
      <c r="AOX2" s="56"/>
      <c r="AOY2" s="56"/>
      <c r="AOZ2" s="56"/>
      <c r="APA2" s="56"/>
      <c r="APB2" s="56"/>
      <c r="APC2" s="56"/>
      <c r="APD2" s="56"/>
      <c r="APE2" s="56"/>
      <c r="APF2" s="56"/>
      <c r="APG2" s="56"/>
      <c r="APH2" s="56"/>
      <c r="API2" s="56"/>
      <c r="APJ2" s="56"/>
      <c r="APK2" s="56"/>
      <c r="APL2" s="56"/>
      <c r="APM2" s="56"/>
      <c r="APN2" s="56"/>
      <c r="APO2" s="56"/>
      <c r="APP2" s="56"/>
      <c r="APQ2" s="56"/>
      <c r="APR2" s="56"/>
      <c r="APS2" s="56"/>
      <c r="APT2" s="56"/>
      <c r="APU2" s="56"/>
      <c r="APV2" s="56"/>
      <c r="APW2" s="56"/>
      <c r="APX2" s="56"/>
      <c r="APY2" s="56"/>
      <c r="APZ2" s="56"/>
      <c r="AQA2" s="56"/>
      <c r="AQB2" s="56"/>
      <c r="AQC2" s="56"/>
      <c r="AQD2" s="56"/>
      <c r="AQE2" s="56"/>
      <c r="AQF2" s="56"/>
      <c r="AQG2" s="56"/>
      <c r="AQH2" s="56"/>
      <c r="AQI2" s="56"/>
      <c r="AQJ2" s="56"/>
      <c r="AQK2" s="56"/>
      <c r="AQL2" s="56"/>
      <c r="AQM2" s="56"/>
      <c r="AQN2" s="56"/>
      <c r="AQO2" s="56"/>
      <c r="AQP2" s="56"/>
      <c r="AQQ2" s="56"/>
      <c r="AQR2" s="56"/>
      <c r="AQS2" s="56"/>
      <c r="AQT2" s="56"/>
      <c r="AQU2" s="56"/>
      <c r="AQV2" s="56"/>
      <c r="AQW2" s="56"/>
      <c r="AQX2" s="56"/>
      <c r="AQY2" s="56"/>
      <c r="AQZ2" s="56"/>
      <c r="ARA2" s="56"/>
      <c r="ARB2" s="56"/>
      <c r="ARC2" s="56"/>
      <c r="ARD2" s="56"/>
      <c r="XAY2" s="56"/>
      <c r="XAZ2" s="56"/>
      <c r="XBA2" s="56"/>
      <c r="XBB2" s="56"/>
    </row>
    <row r="3" spans="1:1148 16270:16278" s="57" customFormat="1" ht="12.9" x14ac:dyDescent="0.4">
      <c r="A3" s="86" t="s">
        <v>136</v>
      </c>
      <c r="B3" s="87" t="str">
        <f>IF(Register!B3="","",Register!B3)</f>
        <v>[Client]</v>
      </c>
      <c r="C3" s="87"/>
      <c r="D3" s="87"/>
      <c r="E3" s="87"/>
      <c r="F3" s="88"/>
      <c r="G3" s="86" t="s">
        <v>139</v>
      </c>
      <c r="H3" s="87" t="str">
        <f>Register!O3</f>
        <v>[Proj. Mngr.]</v>
      </c>
      <c r="I3" s="103"/>
      <c r="J3" s="86" t="s">
        <v>6</v>
      </c>
      <c r="K3" s="98">
        <f ca="1">TODAY()</f>
        <v>43276</v>
      </c>
      <c r="L3" s="99"/>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c r="IU3" s="58"/>
      <c r="IV3" s="58"/>
      <c r="IW3" s="58"/>
      <c r="IX3" s="58"/>
      <c r="IY3" s="58"/>
      <c r="IZ3" s="58"/>
      <c r="JA3" s="58"/>
      <c r="JB3" s="58"/>
      <c r="JC3" s="58"/>
      <c r="JD3" s="58"/>
      <c r="JE3" s="58"/>
      <c r="JF3" s="58"/>
      <c r="JG3" s="58"/>
      <c r="JH3" s="58"/>
      <c r="JI3" s="58"/>
      <c r="JJ3" s="58"/>
      <c r="JK3" s="58"/>
      <c r="JL3" s="58"/>
      <c r="JM3" s="58"/>
      <c r="JN3" s="58"/>
      <c r="JO3" s="58"/>
      <c r="JP3" s="58"/>
      <c r="JQ3" s="58"/>
      <c r="JR3" s="58"/>
      <c r="JS3" s="58"/>
      <c r="JT3" s="58"/>
      <c r="JU3" s="58"/>
      <c r="JV3" s="58"/>
      <c r="JW3" s="58"/>
      <c r="JX3" s="58"/>
      <c r="JY3" s="58"/>
      <c r="JZ3" s="58"/>
      <c r="KA3" s="58"/>
      <c r="KB3" s="58"/>
      <c r="KC3" s="58"/>
      <c r="KD3" s="58"/>
      <c r="KE3" s="58"/>
      <c r="KF3" s="58"/>
      <c r="KG3" s="58"/>
      <c r="KH3" s="58"/>
      <c r="KI3" s="58"/>
      <c r="KJ3" s="58"/>
      <c r="KK3" s="58"/>
      <c r="KL3" s="58"/>
      <c r="KM3" s="58"/>
      <c r="KN3" s="58"/>
      <c r="KO3" s="58"/>
      <c r="KP3" s="58"/>
      <c r="KQ3" s="58"/>
      <c r="KR3" s="58"/>
      <c r="KS3" s="58"/>
      <c r="KT3" s="58"/>
      <c r="KU3" s="58"/>
      <c r="KV3" s="58"/>
      <c r="KW3" s="58"/>
      <c r="KX3" s="58"/>
      <c r="KY3" s="58"/>
      <c r="KZ3" s="58"/>
      <c r="LA3" s="58"/>
      <c r="LB3" s="58"/>
      <c r="LC3" s="58"/>
      <c r="LD3" s="58"/>
      <c r="LE3" s="58"/>
      <c r="LF3" s="58"/>
      <c r="LG3" s="58"/>
      <c r="LH3" s="58"/>
      <c r="LI3" s="58"/>
      <c r="LJ3" s="58"/>
      <c r="LK3" s="58"/>
      <c r="LL3" s="58"/>
      <c r="LM3" s="58"/>
      <c r="LN3" s="58"/>
      <c r="LO3" s="58"/>
      <c r="LP3" s="58"/>
      <c r="LQ3" s="58"/>
      <c r="LR3" s="58"/>
      <c r="LS3" s="58"/>
      <c r="LT3" s="58"/>
      <c r="LU3" s="58"/>
      <c r="LV3" s="58"/>
      <c r="LW3" s="58"/>
      <c r="LX3" s="58"/>
      <c r="LY3" s="58"/>
      <c r="LZ3" s="58"/>
      <c r="MA3" s="58"/>
      <c r="MB3" s="58"/>
      <c r="MC3" s="58"/>
      <c r="MD3" s="58"/>
      <c r="ME3" s="58"/>
      <c r="MF3" s="58"/>
      <c r="MG3" s="58"/>
      <c r="MH3" s="58"/>
      <c r="MI3" s="58"/>
      <c r="MJ3" s="58"/>
      <c r="MK3" s="58"/>
      <c r="ML3" s="58"/>
      <c r="MM3" s="58"/>
      <c r="MN3" s="58"/>
      <c r="MO3" s="58"/>
      <c r="MP3" s="58"/>
      <c r="MQ3" s="58"/>
      <c r="MR3" s="58"/>
      <c r="MS3" s="58"/>
      <c r="MT3" s="58"/>
      <c r="MU3" s="58"/>
      <c r="MV3" s="58"/>
      <c r="MW3" s="58"/>
      <c r="MX3" s="58"/>
      <c r="MY3" s="58"/>
      <c r="MZ3" s="58"/>
      <c r="NA3" s="58"/>
      <c r="NB3" s="58"/>
      <c r="NC3" s="58"/>
      <c r="ND3" s="58"/>
      <c r="NE3" s="58"/>
      <c r="NF3" s="58"/>
      <c r="NG3" s="58"/>
      <c r="NH3" s="58"/>
      <c r="NI3" s="58"/>
      <c r="NJ3" s="58"/>
      <c r="NK3" s="58"/>
      <c r="NL3" s="58"/>
      <c r="NM3" s="58"/>
      <c r="NN3" s="58"/>
      <c r="NO3" s="58"/>
      <c r="NP3" s="58"/>
      <c r="NQ3" s="58"/>
      <c r="NR3" s="58"/>
      <c r="NS3" s="58"/>
      <c r="NT3" s="58"/>
      <c r="NU3" s="58"/>
      <c r="NV3" s="58"/>
      <c r="NW3" s="58"/>
      <c r="NX3" s="58"/>
      <c r="NY3" s="58"/>
      <c r="NZ3" s="58"/>
      <c r="OA3" s="58"/>
      <c r="OB3" s="58"/>
      <c r="OC3" s="58"/>
      <c r="OD3" s="58"/>
      <c r="OE3" s="58"/>
      <c r="OF3" s="58"/>
      <c r="OG3" s="58"/>
      <c r="OH3" s="58"/>
      <c r="OI3" s="58"/>
      <c r="OJ3" s="58"/>
      <c r="OK3" s="58"/>
      <c r="OL3" s="58"/>
      <c r="OM3" s="58"/>
      <c r="ON3" s="58"/>
      <c r="OO3" s="58"/>
      <c r="OP3" s="58"/>
      <c r="OQ3" s="58"/>
      <c r="OR3" s="58"/>
      <c r="OS3" s="58"/>
      <c r="OT3" s="58"/>
      <c r="OU3" s="58"/>
      <c r="OV3" s="58"/>
      <c r="OW3" s="58"/>
      <c r="OX3" s="58"/>
      <c r="OY3" s="58"/>
      <c r="OZ3" s="58"/>
      <c r="PA3" s="58"/>
      <c r="PB3" s="58"/>
      <c r="PC3" s="58"/>
      <c r="PD3" s="58"/>
      <c r="PE3" s="58"/>
      <c r="PF3" s="58"/>
      <c r="PG3" s="58"/>
      <c r="PH3" s="58"/>
      <c r="PI3" s="58"/>
      <c r="PJ3" s="58"/>
      <c r="PK3" s="58"/>
      <c r="PL3" s="58"/>
      <c r="PM3" s="58"/>
      <c r="PN3" s="58"/>
      <c r="PO3" s="58"/>
      <c r="PP3" s="58"/>
      <c r="PQ3" s="58"/>
      <c r="PR3" s="58"/>
      <c r="PS3" s="58"/>
      <c r="PT3" s="58"/>
      <c r="PU3" s="58"/>
      <c r="PV3" s="58"/>
      <c r="PW3" s="58"/>
      <c r="PX3" s="58"/>
      <c r="PY3" s="58"/>
      <c r="PZ3" s="58"/>
      <c r="QA3" s="58"/>
      <c r="QB3" s="58"/>
      <c r="QC3" s="58"/>
      <c r="QD3" s="58"/>
      <c r="QE3" s="58"/>
      <c r="QF3" s="58"/>
      <c r="QG3" s="58"/>
      <c r="QH3" s="58"/>
      <c r="QI3" s="58"/>
      <c r="QJ3" s="58"/>
      <c r="QK3" s="58"/>
      <c r="QL3" s="58"/>
      <c r="QM3" s="58"/>
      <c r="QN3" s="58"/>
      <c r="QO3" s="58"/>
      <c r="QP3" s="58"/>
      <c r="QQ3" s="58"/>
      <c r="QR3" s="58"/>
      <c r="QS3" s="58"/>
      <c r="QT3" s="58"/>
      <c r="QU3" s="58"/>
      <c r="QV3" s="58"/>
      <c r="QW3" s="58"/>
      <c r="QX3" s="58"/>
      <c r="QY3" s="58"/>
      <c r="QZ3" s="58"/>
      <c r="RA3" s="58"/>
      <c r="RB3" s="58"/>
      <c r="RC3" s="58"/>
      <c r="RD3" s="58"/>
      <c r="RE3" s="58"/>
      <c r="RF3" s="58"/>
      <c r="RG3" s="58"/>
      <c r="RH3" s="58"/>
      <c r="RI3" s="58"/>
      <c r="RJ3" s="58"/>
      <c r="RK3" s="58"/>
      <c r="RL3" s="58"/>
      <c r="RM3" s="58"/>
      <c r="RN3" s="58"/>
      <c r="RO3" s="58"/>
      <c r="RP3" s="58"/>
      <c r="RQ3" s="58"/>
      <c r="RR3" s="58"/>
      <c r="RS3" s="58"/>
      <c r="RT3" s="58"/>
      <c r="RU3" s="58"/>
      <c r="RV3" s="58"/>
      <c r="RW3" s="58"/>
      <c r="RX3" s="58"/>
      <c r="RY3" s="58"/>
      <c r="RZ3" s="58"/>
      <c r="SA3" s="58"/>
      <c r="SB3" s="58"/>
      <c r="SC3" s="58"/>
      <c r="SD3" s="58"/>
      <c r="SE3" s="58"/>
      <c r="SF3" s="58"/>
      <c r="SG3" s="58"/>
      <c r="SH3" s="58"/>
      <c r="SI3" s="58"/>
      <c r="SJ3" s="58"/>
      <c r="SK3" s="58"/>
      <c r="SL3" s="58"/>
      <c r="SM3" s="58"/>
      <c r="SN3" s="58"/>
      <c r="SO3" s="58"/>
      <c r="SP3" s="58"/>
      <c r="SQ3" s="58"/>
      <c r="SR3" s="58"/>
      <c r="SS3" s="58"/>
      <c r="ST3" s="58"/>
      <c r="SU3" s="58"/>
      <c r="SV3" s="58"/>
      <c r="SW3" s="58"/>
      <c r="SX3" s="58"/>
      <c r="SY3" s="58"/>
      <c r="SZ3" s="58"/>
      <c r="TA3" s="58"/>
      <c r="TB3" s="58"/>
      <c r="TC3" s="58"/>
      <c r="TD3" s="58"/>
      <c r="TE3" s="58"/>
      <c r="TF3" s="58"/>
      <c r="TG3" s="58"/>
      <c r="TH3" s="58"/>
      <c r="TI3" s="58"/>
      <c r="TJ3" s="58"/>
      <c r="TK3" s="58"/>
      <c r="TL3" s="58"/>
      <c r="TM3" s="58"/>
      <c r="TN3" s="58"/>
      <c r="TO3" s="58"/>
      <c r="TP3" s="58"/>
      <c r="TQ3" s="58"/>
      <c r="TR3" s="58"/>
      <c r="TS3" s="58"/>
      <c r="TT3" s="58"/>
      <c r="TU3" s="58"/>
      <c r="TV3" s="58"/>
      <c r="TW3" s="58"/>
      <c r="TX3" s="58"/>
      <c r="TY3" s="58"/>
      <c r="TZ3" s="58"/>
      <c r="UA3" s="58"/>
      <c r="UB3" s="58"/>
      <c r="UC3" s="58"/>
      <c r="UD3" s="58"/>
      <c r="UE3" s="58"/>
      <c r="UF3" s="58"/>
      <c r="UG3" s="58"/>
      <c r="UH3" s="58"/>
      <c r="UI3" s="58"/>
      <c r="UJ3" s="58"/>
      <c r="UK3" s="58"/>
      <c r="UL3" s="58"/>
      <c r="UM3" s="58"/>
      <c r="UN3" s="58"/>
      <c r="UO3" s="58"/>
      <c r="UP3" s="58"/>
      <c r="UQ3" s="58"/>
      <c r="UR3" s="58"/>
      <c r="US3" s="58"/>
      <c r="UT3" s="58"/>
      <c r="UU3" s="58"/>
      <c r="UV3" s="58"/>
      <c r="UW3" s="58"/>
      <c r="UX3" s="58"/>
      <c r="UY3" s="58"/>
      <c r="UZ3" s="58"/>
      <c r="VA3" s="58"/>
      <c r="VB3" s="58"/>
      <c r="VC3" s="58"/>
      <c r="VD3" s="58"/>
      <c r="VE3" s="58"/>
      <c r="VF3" s="58"/>
      <c r="VG3" s="58"/>
      <c r="VH3" s="58"/>
      <c r="VI3" s="58"/>
      <c r="VJ3" s="58"/>
      <c r="VK3" s="58"/>
      <c r="VL3" s="58"/>
      <c r="VM3" s="58"/>
      <c r="VN3" s="58"/>
      <c r="VO3" s="58"/>
      <c r="VP3" s="58"/>
      <c r="VQ3" s="58"/>
      <c r="VR3" s="58"/>
      <c r="VS3" s="58"/>
      <c r="VT3" s="58"/>
      <c r="VU3" s="58"/>
      <c r="VV3" s="58"/>
      <c r="VW3" s="58"/>
      <c r="VX3" s="58"/>
      <c r="VY3" s="58"/>
      <c r="VZ3" s="58"/>
      <c r="WA3" s="58"/>
      <c r="WB3" s="58"/>
      <c r="WC3" s="58"/>
      <c r="WD3" s="58"/>
      <c r="WE3" s="58"/>
      <c r="WF3" s="58"/>
      <c r="WG3" s="58"/>
      <c r="WH3" s="58"/>
      <c r="WI3" s="58"/>
      <c r="WJ3" s="58"/>
      <c r="WK3" s="58"/>
      <c r="WL3" s="58"/>
      <c r="WM3" s="58"/>
      <c r="WN3" s="58"/>
      <c r="WO3" s="58"/>
      <c r="WP3" s="58"/>
      <c r="WQ3" s="58"/>
      <c r="WR3" s="58"/>
      <c r="WS3" s="58"/>
      <c r="WT3" s="58"/>
      <c r="WU3" s="58"/>
      <c r="WV3" s="58"/>
      <c r="WW3" s="58"/>
      <c r="WX3" s="58"/>
      <c r="WY3" s="58"/>
      <c r="WZ3" s="58"/>
      <c r="XA3" s="58"/>
      <c r="XB3" s="58"/>
      <c r="XC3" s="58"/>
      <c r="XD3" s="58"/>
      <c r="XE3" s="58"/>
      <c r="XF3" s="58"/>
      <c r="XG3" s="58"/>
      <c r="XH3" s="58"/>
      <c r="XI3" s="58"/>
      <c r="XJ3" s="58"/>
      <c r="XK3" s="58"/>
      <c r="XL3" s="58"/>
      <c r="XM3" s="58"/>
      <c r="XN3" s="58"/>
      <c r="XO3" s="58"/>
      <c r="XP3" s="58"/>
      <c r="XQ3" s="58"/>
      <c r="XR3" s="58"/>
      <c r="XS3" s="58"/>
      <c r="XT3" s="58"/>
      <c r="XU3" s="58"/>
      <c r="XV3" s="58"/>
      <c r="XW3" s="58"/>
      <c r="XX3" s="58"/>
      <c r="XY3" s="58"/>
      <c r="XZ3" s="58"/>
      <c r="YA3" s="58"/>
      <c r="YB3" s="58"/>
      <c r="YC3" s="58"/>
      <c r="YD3" s="58"/>
      <c r="YE3" s="58"/>
      <c r="YF3" s="58"/>
      <c r="YG3" s="58"/>
      <c r="YH3" s="58"/>
      <c r="YI3" s="58"/>
      <c r="YJ3" s="58"/>
      <c r="YK3" s="58"/>
      <c r="YL3" s="58"/>
      <c r="YM3" s="58"/>
      <c r="YN3" s="58"/>
      <c r="YO3" s="58"/>
      <c r="YP3" s="58"/>
      <c r="YQ3" s="58"/>
      <c r="YR3" s="58"/>
      <c r="YS3" s="58"/>
      <c r="YT3" s="58"/>
      <c r="YU3" s="58"/>
      <c r="YV3" s="58"/>
      <c r="YW3" s="58"/>
      <c r="YX3" s="58"/>
      <c r="YY3" s="58"/>
      <c r="YZ3" s="58"/>
      <c r="ZA3" s="58"/>
      <c r="ZB3" s="58"/>
      <c r="ZC3" s="58"/>
      <c r="ZD3" s="58"/>
      <c r="ZE3" s="58"/>
      <c r="ZF3" s="58"/>
      <c r="ZG3" s="58"/>
      <c r="ZH3" s="58"/>
      <c r="ZI3" s="58"/>
      <c r="ZJ3" s="58"/>
      <c r="ZK3" s="58"/>
      <c r="ZL3" s="58"/>
      <c r="ZM3" s="58"/>
      <c r="ZN3" s="58"/>
      <c r="ZO3" s="58"/>
      <c r="ZP3" s="58"/>
      <c r="ZQ3" s="58"/>
      <c r="ZR3" s="58"/>
      <c r="ZS3" s="58"/>
      <c r="ZT3" s="58"/>
      <c r="ZU3" s="58"/>
      <c r="ZV3" s="58"/>
      <c r="ZW3" s="58"/>
      <c r="ZX3" s="58"/>
      <c r="ZY3" s="58"/>
      <c r="ZZ3" s="58"/>
      <c r="AAA3" s="58"/>
      <c r="AAB3" s="58"/>
      <c r="AAC3" s="58"/>
      <c r="AAD3" s="58"/>
      <c r="AAE3" s="58"/>
      <c r="AAF3" s="58"/>
      <c r="AAG3" s="58"/>
      <c r="AAH3" s="58"/>
      <c r="AAI3" s="58"/>
      <c r="AAJ3" s="58"/>
      <c r="AAK3" s="58"/>
      <c r="AAL3" s="58"/>
      <c r="AAM3" s="58"/>
      <c r="AAN3" s="58"/>
      <c r="AAO3" s="58"/>
      <c r="AAP3" s="58"/>
      <c r="AAQ3" s="58"/>
      <c r="AAR3" s="58"/>
      <c r="AAS3" s="58"/>
      <c r="AAT3" s="58"/>
      <c r="AAU3" s="58"/>
      <c r="AAV3" s="58"/>
      <c r="AAW3" s="58"/>
      <c r="AAX3" s="58"/>
      <c r="AAY3" s="58"/>
      <c r="AAZ3" s="58"/>
      <c r="ABA3" s="58"/>
      <c r="ABB3" s="58"/>
      <c r="ABC3" s="58"/>
      <c r="ABD3" s="58"/>
      <c r="ABE3" s="58"/>
      <c r="ABF3" s="58"/>
      <c r="ABG3" s="58"/>
      <c r="ABH3" s="58"/>
      <c r="ABI3" s="58"/>
      <c r="ABJ3" s="58"/>
      <c r="ABK3" s="58"/>
      <c r="ABL3" s="58"/>
      <c r="ABM3" s="58"/>
      <c r="ABN3" s="58"/>
      <c r="ABO3" s="58"/>
      <c r="ABP3" s="58"/>
      <c r="ABQ3" s="58"/>
      <c r="ABR3" s="58"/>
      <c r="ABS3" s="58"/>
      <c r="ABT3" s="58"/>
      <c r="ABU3" s="58"/>
      <c r="ABV3" s="58"/>
      <c r="ABW3" s="58"/>
      <c r="ABX3" s="58"/>
      <c r="ABY3" s="58"/>
      <c r="ABZ3" s="58"/>
      <c r="ACA3" s="58"/>
      <c r="ACB3" s="58"/>
      <c r="ACC3" s="58"/>
      <c r="ACD3" s="58"/>
      <c r="ACE3" s="58"/>
      <c r="ACF3" s="58"/>
      <c r="ACG3" s="58"/>
      <c r="ACH3" s="58"/>
      <c r="ACI3" s="58"/>
      <c r="ACJ3" s="58"/>
      <c r="ACK3" s="58"/>
      <c r="ACL3" s="58"/>
      <c r="ACM3" s="58"/>
      <c r="ACN3" s="58"/>
      <c r="ACO3" s="58"/>
      <c r="ACP3" s="58"/>
      <c r="ACQ3" s="58"/>
      <c r="ACR3" s="58"/>
      <c r="ACS3" s="58"/>
      <c r="ACT3" s="58"/>
      <c r="ACU3" s="58"/>
      <c r="ACV3" s="58"/>
      <c r="ACW3" s="58"/>
      <c r="ACX3" s="58"/>
      <c r="ACY3" s="58"/>
      <c r="ACZ3" s="58"/>
      <c r="ADA3" s="58"/>
      <c r="ADB3" s="58"/>
      <c r="ADC3" s="58"/>
      <c r="ADD3" s="58"/>
      <c r="ADE3" s="58"/>
      <c r="ADF3" s="58"/>
      <c r="ADG3" s="58"/>
      <c r="ADH3" s="58"/>
      <c r="ADI3" s="58"/>
      <c r="ADJ3" s="58"/>
      <c r="ADK3" s="58"/>
      <c r="ADL3" s="58"/>
      <c r="ADM3" s="58"/>
      <c r="ADN3" s="58"/>
      <c r="ADO3" s="58"/>
      <c r="ADP3" s="58"/>
      <c r="ADQ3" s="58"/>
      <c r="ADR3" s="58"/>
      <c r="ADS3" s="58"/>
      <c r="ADT3" s="58"/>
      <c r="ADU3" s="58"/>
      <c r="ADV3" s="58"/>
      <c r="ADW3" s="58"/>
      <c r="ADX3" s="58"/>
      <c r="ADY3" s="58"/>
      <c r="ADZ3" s="58"/>
      <c r="AEA3" s="58"/>
      <c r="AEB3" s="58"/>
      <c r="AEC3" s="58"/>
      <c r="AED3" s="58"/>
      <c r="AEE3" s="58"/>
      <c r="AEF3" s="58"/>
      <c r="AEG3" s="58"/>
      <c r="AEH3" s="58"/>
      <c r="AEI3" s="58"/>
      <c r="AEJ3" s="58"/>
      <c r="AEK3" s="58"/>
      <c r="AEL3" s="58"/>
      <c r="AEM3" s="58"/>
      <c r="AEN3" s="58"/>
      <c r="AEO3" s="58"/>
      <c r="AEP3" s="58"/>
      <c r="AEQ3" s="58"/>
      <c r="AER3" s="58"/>
      <c r="AES3" s="58"/>
      <c r="AET3" s="58"/>
      <c r="AEU3" s="58"/>
      <c r="AEV3" s="58"/>
      <c r="AEW3" s="58"/>
      <c r="AEX3" s="58"/>
      <c r="AEY3" s="58"/>
      <c r="AEZ3" s="58"/>
      <c r="AFA3" s="58"/>
      <c r="AFB3" s="58"/>
      <c r="AFC3" s="58"/>
      <c r="AFD3" s="58"/>
      <c r="AFE3" s="58"/>
      <c r="AFF3" s="58"/>
      <c r="AFG3" s="58"/>
      <c r="AFH3" s="58"/>
      <c r="AFI3" s="58"/>
      <c r="AFJ3" s="58"/>
      <c r="AFK3" s="58"/>
      <c r="AFL3" s="58"/>
      <c r="AFM3" s="58"/>
      <c r="AFN3" s="58"/>
      <c r="AFO3" s="58"/>
      <c r="AFP3" s="58"/>
      <c r="AFQ3" s="58"/>
      <c r="AFR3" s="58"/>
      <c r="AFS3" s="58"/>
      <c r="AFT3" s="58"/>
      <c r="AFU3" s="58"/>
      <c r="AFV3" s="58"/>
      <c r="AFW3" s="58"/>
      <c r="AFX3" s="58"/>
      <c r="AFY3" s="58"/>
      <c r="AFZ3" s="58"/>
      <c r="AGA3" s="58"/>
      <c r="AGB3" s="58"/>
      <c r="AGC3" s="58"/>
      <c r="AGD3" s="58"/>
      <c r="AGE3" s="58"/>
      <c r="AGF3" s="58"/>
      <c r="AGG3" s="58"/>
      <c r="AGH3" s="58"/>
      <c r="AGI3" s="58"/>
      <c r="AGJ3" s="58"/>
      <c r="AGK3" s="58"/>
      <c r="AGL3" s="58"/>
      <c r="AGM3" s="58"/>
      <c r="AGN3" s="58"/>
      <c r="AGO3" s="58"/>
      <c r="AGP3" s="58"/>
      <c r="AGQ3" s="58"/>
      <c r="AGR3" s="58"/>
      <c r="AGS3" s="58"/>
      <c r="AGT3" s="58"/>
      <c r="AGU3" s="58"/>
      <c r="AGV3" s="58"/>
      <c r="AGW3" s="58"/>
      <c r="AGX3" s="58"/>
      <c r="AGY3" s="58"/>
      <c r="AGZ3" s="58"/>
      <c r="AHA3" s="58"/>
      <c r="AHB3" s="58"/>
      <c r="AHC3" s="58"/>
      <c r="AHD3" s="58"/>
      <c r="AHE3" s="58"/>
      <c r="AHF3" s="58"/>
      <c r="AHG3" s="58"/>
      <c r="AHH3" s="58"/>
      <c r="AHI3" s="58"/>
      <c r="AHJ3" s="58"/>
      <c r="AHK3" s="58"/>
      <c r="AHL3" s="58"/>
      <c r="AHM3" s="58"/>
      <c r="AHN3" s="58"/>
      <c r="AHO3" s="58"/>
      <c r="AHP3" s="58"/>
      <c r="AHQ3" s="58"/>
      <c r="AHR3" s="58"/>
      <c r="AHS3" s="58"/>
      <c r="AHT3" s="58"/>
      <c r="AHU3" s="58"/>
      <c r="AHV3" s="58"/>
      <c r="AHW3" s="58"/>
      <c r="AHX3" s="58"/>
      <c r="AHY3" s="58"/>
      <c r="AHZ3" s="58"/>
      <c r="AIA3" s="58"/>
      <c r="AIB3" s="58"/>
      <c r="AIC3" s="58"/>
      <c r="AID3" s="58"/>
      <c r="AIE3" s="58"/>
      <c r="AIF3" s="58"/>
      <c r="AIG3" s="58"/>
      <c r="AIH3" s="58"/>
      <c r="AII3" s="58"/>
      <c r="AIJ3" s="58"/>
      <c r="AIK3" s="58"/>
      <c r="AIL3" s="58"/>
      <c r="AIM3" s="58"/>
      <c r="AIN3" s="58"/>
      <c r="AIO3" s="58"/>
      <c r="AIP3" s="58"/>
      <c r="AIQ3" s="58"/>
      <c r="AIR3" s="58"/>
      <c r="AIS3" s="58"/>
      <c r="AIT3" s="58"/>
      <c r="AIU3" s="58"/>
      <c r="AIV3" s="58"/>
      <c r="AIW3" s="58"/>
      <c r="AIX3" s="58"/>
      <c r="AIY3" s="58"/>
      <c r="AIZ3" s="58"/>
      <c r="AJA3" s="58"/>
      <c r="AJB3" s="58"/>
      <c r="AJC3" s="58"/>
      <c r="AJD3" s="58"/>
      <c r="AJE3" s="58"/>
      <c r="AJF3" s="58"/>
      <c r="AJG3" s="58"/>
      <c r="AJH3" s="58"/>
      <c r="AJI3" s="58"/>
      <c r="AJJ3" s="58"/>
      <c r="AJK3" s="58"/>
      <c r="AJL3" s="58"/>
      <c r="AJM3" s="58"/>
      <c r="AJN3" s="58"/>
      <c r="AJO3" s="58"/>
      <c r="AJP3" s="58"/>
      <c r="AJQ3" s="58"/>
      <c r="AJR3" s="58"/>
      <c r="AJS3" s="58"/>
      <c r="AJT3" s="58"/>
      <c r="AJU3" s="58"/>
      <c r="AJV3" s="58"/>
      <c r="AJW3" s="58"/>
      <c r="AJX3" s="58"/>
      <c r="AJY3" s="58"/>
      <c r="AJZ3" s="58"/>
      <c r="AKA3" s="58"/>
      <c r="AKB3" s="58"/>
      <c r="AKC3" s="58"/>
      <c r="AKD3" s="58"/>
      <c r="AKE3" s="58"/>
      <c r="AKF3" s="58"/>
      <c r="AKG3" s="58"/>
      <c r="AKH3" s="58"/>
      <c r="AKI3" s="58"/>
      <c r="AKJ3" s="58"/>
      <c r="AKK3" s="58"/>
      <c r="AKL3" s="58"/>
      <c r="AKM3" s="58"/>
      <c r="AKN3" s="58"/>
      <c r="AKO3" s="58"/>
      <c r="AKP3" s="58"/>
      <c r="AKQ3" s="58"/>
      <c r="AKR3" s="58"/>
      <c r="AKS3" s="58"/>
      <c r="AKT3" s="58"/>
      <c r="AKU3" s="58"/>
      <c r="AKV3" s="58"/>
      <c r="AKW3" s="58"/>
      <c r="AKX3" s="58"/>
      <c r="AKY3" s="58"/>
      <c r="AKZ3" s="58"/>
      <c r="ALA3" s="58"/>
      <c r="ALB3" s="58"/>
      <c r="ALC3" s="58"/>
      <c r="ALD3" s="58"/>
      <c r="ALE3" s="58"/>
      <c r="ALF3" s="58"/>
      <c r="ALG3" s="58"/>
      <c r="ALH3" s="58"/>
      <c r="ALI3" s="58"/>
      <c r="ALJ3" s="58"/>
      <c r="ALK3" s="58"/>
      <c r="ALL3" s="58"/>
      <c r="ALM3" s="58"/>
      <c r="ALN3" s="58"/>
      <c r="ALO3" s="58"/>
      <c r="ALP3" s="58"/>
      <c r="ALQ3" s="58"/>
      <c r="ALR3" s="58"/>
      <c r="ALS3" s="58"/>
      <c r="ALT3" s="58"/>
      <c r="ALU3" s="58"/>
      <c r="ALV3" s="58"/>
      <c r="ALW3" s="58"/>
      <c r="ALX3" s="58"/>
      <c r="ALY3" s="58"/>
      <c r="ALZ3" s="58"/>
      <c r="AMA3" s="58"/>
      <c r="AMB3" s="58"/>
      <c r="AMC3" s="58"/>
      <c r="AMD3" s="58"/>
      <c r="AME3" s="58"/>
      <c r="AMF3" s="58"/>
      <c r="AMG3" s="58"/>
      <c r="AMH3" s="58"/>
      <c r="AMI3" s="58"/>
      <c r="AMJ3" s="58"/>
      <c r="AMK3" s="58"/>
      <c r="AML3" s="58"/>
      <c r="AMM3" s="58"/>
      <c r="AMN3" s="58"/>
      <c r="AMO3" s="58"/>
      <c r="AMP3" s="58"/>
      <c r="AMQ3" s="58"/>
      <c r="AMR3" s="58"/>
      <c r="AMS3" s="58"/>
      <c r="AMT3" s="58"/>
      <c r="AMU3" s="58"/>
      <c r="AMV3" s="58"/>
      <c r="AMW3" s="58"/>
      <c r="AMX3" s="58"/>
      <c r="AMY3" s="58"/>
      <c r="AMZ3" s="58"/>
      <c r="ANA3" s="58"/>
      <c r="ANB3" s="58"/>
      <c r="ANC3" s="58"/>
      <c r="AND3" s="58"/>
      <c r="ANE3" s="58"/>
      <c r="ANF3" s="58"/>
      <c r="ANG3" s="58"/>
      <c r="ANH3" s="58"/>
      <c r="ANI3" s="58"/>
      <c r="ANJ3" s="58"/>
      <c r="ANK3" s="58"/>
      <c r="ANL3" s="58"/>
      <c r="ANM3" s="58"/>
      <c r="ANN3" s="58"/>
      <c r="ANO3" s="58"/>
      <c r="ANP3" s="58"/>
      <c r="ANQ3" s="58"/>
      <c r="ANR3" s="58"/>
      <c r="ANS3" s="58"/>
      <c r="ANT3" s="58"/>
      <c r="ANU3" s="58"/>
      <c r="ANV3" s="58"/>
      <c r="ANW3" s="58"/>
      <c r="ANX3" s="58"/>
      <c r="ANY3" s="58"/>
      <c r="ANZ3" s="58"/>
      <c r="AOA3" s="58"/>
      <c r="AOB3" s="58"/>
      <c r="AOC3" s="58"/>
      <c r="AOD3" s="58"/>
      <c r="AOE3" s="58"/>
      <c r="AOF3" s="58"/>
      <c r="AOG3" s="58"/>
      <c r="AOH3" s="58"/>
      <c r="AOI3" s="58"/>
      <c r="AOJ3" s="58"/>
      <c r="AOK3" s="58"/>
      <c r="AOL3" s="58"/>
      <c r="AOM3" s="58"/>
      <c r="AON3" s="58"/>
      <c r="AOO3" s="58"/>
      <c r="AOP3" s="58"/>
      <c r="AOQ3" s="58"/>
      <c r="AOR3" s="58"/>
      <c r="AOS3" s="58"/>
      <c r="AOT3" s="58"/>
      <c r="AOU3" s="58"/>
      <c r="AOV3" s="58"/>
      <c r="AOW3" s="58"/>
      <c r="AOX3" s="58"/>
      <c r="AOY3" s="58"/>
      <c r="AOZ3" s="58"/>
      <c r="APA3" s="58"/>
      <c r="APB3" s="58"/>
      <c r="APC3" s="58"/>
      <c r="APD3" s="58"/>
      <c r="APE3" s="58"/>
      <c r="APF3" s="58"/>
      <c r="APG3" s="58"/>
      <c r="APH3" s="58"/>
      <c r="API3" s="58"/>
      <c r="APJ3" s="58"/>
      <c r="APK3" s="58"/>
      <c r="APL3" s="58"/>
      <c r="APM3" s="58"/>
      <c r="APN3" s="58"/>
      <c r="APO3" s="58"/>
      <c r="APP3" s="58"/>
      <c r="APQ3" s="58"/>
      <c r="APR3" s="58"/>
      <c r="APS3" s="58"/>
      <c r="APT3" s="58"/>
      <c r="APU3" s="58"/>
      <c r="APV3" s="58"/>
      <c r="APW3" s="58"/>
      <c r="APX3" s="58"/>
      <c r="APY3" s="58"/>
      <c r="APZ3" s="58"/>
      <c r="AQA3" s="58"/>
      <c r="AQB3" s="58"/>
      <c r="AQC3" s="58"/>
      <c r="AQD3" s="58"/>
      <c r="AQE3" s="58"/>
      <c r="AQF3" s="58"/>
      <c r="AQG3" s="58"/>
      <c r="AQH3" s="58"/>
      <c r="AQI3" s="58"/>
      <c r="AQJ3" s="58"/>
      <c r="AQK3" s="58"/>
      <c r="AQL3" s="58"/>
      <c r="AQM3" s="58"/>
      <c r="AQN3" s="58"/>
      <c r="AQO3" s="58"/>
      <c r="AQP3" s="58"/>
      <c r="AQQ3" s="58"/>
      <c r="AQR3" s="58"/>
      <c r="AQS3" s="58"/>
      <c r="AQT3" s="58"/>
      <c r="AQU3" s="58"/>
      <c r="AQV3" s="58"/>
      <c r="AQW3" s="58"/>
      <c r="AQX3" s="58"/>
      <c r="AQY3" s="58"/>
      <c r="XAT3" s="58"/>
      <c r="XAU3" s="58"/>
      <c r="XAV3" s="58"/>
      <c r="XAW3" s="58"/>
    </row>
    <row r="4" spans="1:1148 16270:16278" s="57" customFormat="1" ht="12.9" x14ac:dyDescent="0.4">
      <c r="A4" s="86" t="s">
        <v>137</v>
      </c>
      <c r="B4" s="87" t="str">
        <f>IF(Register!B4="","",Register!B4)</f>
        <v>[Client's Representative]</v>
      </c>
      <c r="C4" s="87"/>
      <c r="D4" s="87"/>
      <c r="E4" s="87"/>
      <c r="F4" s="88"/>
      <c r="G4" s="86" t="s">
        <v>140</v>
      </c>
      <c r="H4" s="87" t="str">
        <f>Register!O4</f>
        <v>[QA/QC Mngr.]</v>
      </c>
      <c r="I4" s="103"/>
      <c r="J4" s="86"/>
      <c r="K4" s="87"/>
      <c r="L4" s="88"/>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c r="DQ4" s="59"/>
      <c r="DR4" s="59"/>
      <c r="DS4" s="59"/>
      <c r="DT4" s="59"/>
      <c r="DU4" s="59"/>
      <c r="DV4" s="59"/>
      <c r="DW4" s="59"/>
      <c r="DX4" s="59"/>
      <c r="DY4" s="59"/>
      <c r="DZ4" s="59"/>
      <c r="EA4" s="59"/>
      <c r="EB4" s="59"/>
      <c r="EC4" s="59"/>
      <c r="ED4" s="59"/>
      <c r="EE4" s="59"/>
      <c r="EF4" s="59"/>
      <c r="EG4" s="59"/>
      <c r="EH4" s="59"/>
      <c r="EI4" s="59"/>
      <c r="EJ4" s="59"/>
      <c r="EK4" s="59"/>
      <c r="EL4" s="59"/>
      <c r="EM4" s="59"/>
      <c r="EN4" s="59"/>
      <c r="EO4" s="59"/>
      <c r="EP4" s="59"/>
      <c r="EQ4" s="59"/>
      <c r="ER4" s="59"/>
      <c r="ES4" s="59"/>
      <c r="ET4" s="59"/>
      <c r="EU4" s="59"/>
      <c r="EV4" s="59"/>
      <c r="EW4" s="59"/>
      <c r="EX4" s="59"/>
      <c r="EY4" s="59"/>
      <c r="EZ4" s="59"/>
      <c r="FA4" s="59"/>
      <c r="FB4" s="59"/>
      <c r="FC4" s="59"/>
      <c r="FD4" s="59"/>
      <c r="FE4" s="59"/>
      <c r="FF4" s="59"/>
      <c r="FG4" s="59"/>
      <c r="FH4" s="59"/>
      <c r="FI4" s="59"/>
      <c r="FJ4" s="59"/>
      <c r="FK4" s="59"/>
      <c r="FL4" s="59"/>
      <c r="FM4" s="59"/>
      <c r="FN4" s="59"/>
      <c r="FO4" s="59"/>
      <c r="FP4" s="59"/>
      <c r="FQ4" s="59"/>
      <c r="FR4" s="59"/>
      <c r="FS4" s="59"/>
      <c r="FT4" s="59"/>
      <c r="FU4" s="59"/>
      <c r="FV4" s="59"/>
      <c r="FW4" s="59"/>
      <c r="FX4" s="59"/>
      <c r="FY4" s="59"/>
      <c r="FZ4" s="59"/>
      <c r="GA4" s="59"/>
      <c r="GB4" s="59"/>
      <c r="GC4" s="59"/>
      <c r="GD4" s="59"/>
      <c r="GE4" s="59"/>
      <c r="GF4" s="59"/>
      <c r="GG4" s="59"/>
      <c r="GH4" s="59"/>
      <c r="GI4" s="59"/>
      <c r="GJ4" s="59"/>
      <c r="GK4" s="59"/>
      <c r="GL4" s="59"/>
      <c r="GM4" s="59"/>
      <c r="GN4" s="59"/>
      <c r="GO4" s="59"/>
      <c r="GP4" s="59"/>
      <c r="GQ4" s="59"/>
      <c r="GR4" s="59"/>
      <c r="GS4" s="59"/>
      <c r="GT4" s="59"/>
      <c r="GU4" s="59"/>
      <c r="GV4" s="59"/>
      <c r="GW4" s="59"/>
      <c r="GX4" s="59"/>
      <c r="GY4" s="59"/>
      <c r="GZ4" s="59"/>
      <c r="HA4" s="59"/>
      <c r="HB4" s="59"/>
      <c r="HC4" s="59"/>
      <c r="HD4" s="59"/>
      <c r="HE4" s="59"/>
      <c r="HF4" s="59"/>
      <c r="HG4" s="59"/>
      <c r="HH4" s="59"/>
      <c r="HI4" s="59"/>
      <c r="HJ4" s="59"/>
      <c r="HK4" s="59"/>
      <c r="HL4" s="59"/>
      <c r="HM4" s="59"/>
      <c r="HN4" s="59"/>
      <c r="HO4" s="59"/>
      <c r="HP4" s="59"/>
      <c r="HQ4" s="59"/>
      <c r="HR4" s="59"/>
      <c r="HS4" s="59"/>
      <c r="HT4" s="59"/>
      <c r="HU4" s="59"/>
      <c r="HV4" s="59"/>
      <c r="HW4" s="59"/>
      <c r="HX4" s="59"/>
      <c r="HY4" s="59"/>
      <c r="HZ4" s="59"/>
      <c r="IA4" s="59"/>
      <c r="IB4" s="59"/>
      <c r="IC4" s="59"/>
      <c r="ID4" s="59"/>
      <c r="IE4" s="59"/>
      <c r="IF4" s="59"/>
      <c r="IG4" s="59"/>
      <c r="IH4" s="59"/>
      <c r="II4" s="59"/>
      <c r="IJ4" s="59"/>
      <c r="IK4" s="59"/>
      <c r="IL4" s="59"/>
      <c r="IM4" s="59"/>
      <c r="IN4" s="59"/>
      <c r="IO4" s="59"/>
      <c r="IP4" s="59"/>
      <c r="IQ4" s="59"/>
      <c r="IR4" s="59"/>
      <c r="IS4" s="59"/>
      <c r="IT4" s="59"/>
      <c r="IU4" s="59"/>
      <c r="IV4" s="59"/>
      <c r="IW4" s="59"/>
      <c r="IX4" s="59"/>
      <c r="IY4" s="59"/>
      <c r="IZ4" s="59"/>
      <c r="JA4" s="59"/>
      <c r="JB4" s="59"/>
      <c r="JC4" s="59"/>
      <c r="JD4" s="59"/>
      <c r="JE4" s="59"/>
      <c r="JF4" s="59"/>
      <c r="JG4" s="59"/>
      <c r="JH4" s="59"/>
      <c r="JI4" s="59"/>
      <c r="JJ4" s="59"/>
      <c r="JK4" s="59"/>
      <c r="JL4" s="59"/>
      <c r="JM4" s="59"/>
      <c r="JN4" s="59"/>
      <c r="JO4" s="59"/>
      <c r="JP4" s="59"/>
      <c r="JQ4" s="59"/>
      <c r="JR4" s="59"/>
      <c r="JS4" s="59"/>
      <c r="JT4" s="59"/>
      <c r="JU4" s="59"/>
      <c r="JV4" s="59"/>
      <c r="JW4" s="59"/>
      <c r="JX4" s="59"/>
      <c r="JY4" s="59"/>
      <c r="JZ4" s="59"/>
      <c r="KA4" s="59"/>
      <c r="KB4" s="59"/>
      <c r="KC4" s="59"/>
      <c r="KD4" s="59"/>
      <c r="KE4" s="59"/>
      <c r="KF4" s="59"/>
      <c r="KG4" s="59"/>
      <c r="KH4" s="59"/>
      <c r="KI4" s="59"/>
      <c r="KJ4" s="59"/>
      <c r="KK4" s="59"/>
      <c r="KL4" s="59"/>
      <c r="KM4" s="59"/>
      <c r="KN4" s="59"/>
      <c r="KO4" s="59"/>
      <c r="KP4" s="59"/>
      <c r="KQ4" s="59"/>
      <c r="KR4" s="59"/>
      <c r="KS4" s="59"/>
      <c r="KT4" s="59"/>
      <c r="KU4" s="59"/>
      <c r="KV4" s="59"/>
      <c r="KW4" s="59"/>
      <c r="KX4" s="59"/>
      <c r="KY4" s="59"/>
      <c r="KZ4" s="59"/>
      <c r="LA4" s="59"/>
      <c r="LB4" s="59"/>
      <c r="LC4" s="59"/>
      <c r="LD4" s="59"/>
      <c r="LE4" s="59"/>
      <c r="LF4" s="59"/>
      <c r="LG4" s="59"/>
      <c r="LH4" s="59"/>
      <c r="LI4" s="59"/>
      <c r="LJ4" s="59"/>
      <c r="LK4" s="59"/>
      <c r="LL4" s="59"/>
      <c r="LM4" s="59"/>
      <c r="LN4" s="59"/>
      <c r="LO4" s="59"/>
      <c r="LP4" s="59"/>
      <c r="LQ4" s="59"/>
      <c r="LR4" s="59"/>
      <c r="LS4" s="59"/>
      <c r="LT4" s="59"/>
      <c r="LU4" s="59"/>
      <c r="LV4" s="59"/>
      <c r="LW4" s="59"/>
      <c r="LX4" s="59"/>
      <c r="LY4" s="59"/>
      <c r="LZ4" s="59"/>
      <c r="MA4" s="59"/>
      <c r="MB4" s="59"/>
      <c r="MC4" s="59"/>
      <c r="MD4" s="59"/>
      <c r="ME4" s="59"/>
      <c r="MF4" s="59"/>
      <c r="MG4" s="59"/>
      <c r="MH4" s="59"/>
      <c r="MI4" s="59"/>
      <c r="MJ4" s="59"/>
      <c r="MK4" s="59"/>
      <c r="ML4" s="59"/>
      <c r="MM4" s="59"/>
      <c r="MN4" s="59"/>
      <c r="MO4" s="59"/>
      <c r="MP4" s="59"/>
      <c r="MQ4" s="59"/>
      <c r="MR4" s="59"/>
      <c r="MS4" s="59"/>
      <c r="MT4" s="59"/>
      <c r="MU4" s="59"/>
      <c r="MV4" s="59"/>
      <c r="MW4" s="59"/>
      <c r="MX4" s="59"/>
      <c r="MY4" s="59"/>
      <c r="MZ4" s="59"/>
      <c r="NA4" s="59"/>
      <c r="NB4" s="59"/>
      <c r="NC4" s="59"/>
      <c r="ND4" s="59"/>
      <c r="NE4" s="59"/>
      <c r="NF4" s="59"/>
      <c r="NG4" s="59"/>
      <c r="NH4" s="59"/>
      <c r="NI4" s="59"/>
      <c r="NJ4" s="59"/>
      <c r="NK4" s="59"/>
      <c r="NL4" s="59"/>
      <c r="NM4" s="59"/>
      <c r="NN4" s="59"/>
      <c r="NO4" s="59"/>
      <c r="NP4" s="59"/>
      <c r="NQ4" s="59"/>
      <c r="NR4" s="59"/>
      <c r="NS4" s="59"/>
      <c r="NT4" s="59"/>
      <c r="NU4" s="59"/>
      <c r="NV4" s="59"/>
      <c r="NW4" s="59"/>
      <c r="NX4" s="59"/>
      <c r="NY4" s="59"/>
      <c r="NZ4" s="59"/>
      <c r="OA4" s="59"/>
      <c r="OB4" s="59"/>
      <c r="OC4" s="59"/>
      <c r="OD4" s="59"/>
      <c r="OE4" s="59"/>
      <c r="OF4" s="59"/>
      <c r="OG4" s="59"/>
      <c r="OH4" s="59"/>
      <c r="OI4" s="59"/>
      <c r="OJ4" s="59"/>
      <c r="OK4" s="59"/>
      <c r="OL4" s="59"/>
      <c r="OM4" s="59"/>
      <c r="ON4" s="59"/>
      <c r="OO4" s="59"/>
      <c r="OP4" s="59"/>
      <c r="OQ4" s="59"/>
      <c r="OR4" s="59"/>
      <c r="OS4" s="59"/>
      <c r="OT4" s="59"/>
      <c r="OU4" s="59"/>
      <c r="OV4" s="59"/>
      <c r="OW4" s="59"/>
      <c r="OX4" s="59"/>
      <c r="OY4" s="59"/>
      <c r="OZ4" s="59"/>
      <c r="PA4" s="59"/>
      <c r="PB4" s="59"/>
      <c r="PC4" s="59"/>
      <c r="PD4" s="59"/>
      <c r="PE4" s="59"/>
      <c r="PF4" s="59"/>
      <c r="PG4" s="59"/>
      <c r="PH4" s="59"/>
      <c r="PI4" s="59"/>
      <c r="PJ4" s="59"/>
      <c r="PK4" s="59"/>
      <c r="PL4" s="59"/>
      <c r="PM4" s="59"/>
      <c r="PN4" s="59"/>
      <c r="PO4" s="59"/>
      <c r="PP4" s="59"/>
      <c r="PQ4" s="59"/>
      <c r="PR4" s="59"/>
      <c r="PS4" s="59"/>
      <c r="PT4" s="59"/>
      <c r="PU4" s="59"/>
      <c r="PV4" s="59"/>
      <c r="PW4" s="59"/>
      <c r="PX4" s="59"/>
      <c r="PY4" s="59"/>
      <c r="PZ4" s="59"/>
      <c r="QA4" s="59"/>
      <c r="QB4" s="59"/>
      <c r="QC4" s="59"/>
      <c r="QD4" s="59"/>
      <c r="QE4" s="59"/>
      <c r="QF4" s="59"/>
      <c r="QG4" s="59"/>
      <c r="QH4" s="59"/>
      <c r="QI4" s="59"/>
      <c r="QJ4" s="59"/>
      <c r="QK4" s="59"/>
      <c r="QL4" s="59"/>
      <c r="QM4" s="59"/>
      <c r="QN4" s="59"/>
      <c r="QO4" s="59"/>
      <c r="QP4" s="59"/>
      <c r="QQ4" s="59"/>
      <c r="QR4" s="59"/>
      <c r="QS4" s="59"/>
      <c r="QT4" s="59"/>
      <c r="QU4" s="59"/>
      <c r="QV4" s="59"/>
      <c r="QW4" s="59"/>
      <c r="QX4" s="59"/>
      <c r="QY4" s="59"/>
      <c r="QZ4" s="59"/>
      <c r="RA4" s="59"/>
      <c r="RB4" s="59"/>
      <c r="RC4" s="59"/>
      <c r="RD4" s="59"/>
      <c r="RE4" s="59"/>
      <c r="RF4" s="59"/>
      <c r="RG4" s="59"/>
      <c r="RH4" s="59"/>
      <c r="RI4" s="59"/>
      <c r="RJ4" s="59"/>
      <c r="RK4" s="59"/>
      <c r="RL4" s="59"/>
      <c r="RM4" s="59"/>
      <c r="RN4" s="59"/>
      <c r="RO4" s="59"/>
      <c r="RP4" s="59"/>
      <c r="RQ4" s="59"/>
      <c r="RR4" s="59"/>
      <c r="RS4" s="59"/>
      <c r="RT4" s="59"/>
      <c r="RU4" s="59"/>
      <c r="RV4" s="59"/>
      <c r="RW4" s="59"/>
      <c r="RX4" s="59"/>
      <c r="RY4" s="59"/>
      <c r="RZ4" s="59"/>
      <c r="SA4" s="59"/>
      <c r="SB4" s="59"/>
      <c r="SC4" s="59"/>
      <c r="SD4" s="59"/>
      <c r="SE4" s="59"/>
      <c r="SF4" s="59"/>
      <c r="SG4" s="59"/>
      <c r="SH4" s="59"/>
      <c r="SI4" s="59"/>
      <c r="SJ4" s="59"/>
      <c r="SK4" s="59"/>
      <c r="SL4" s="59"/>
      <c r="SM4" s="59"/>
      <c r="SN4" s="59"/>
      <c r="SO4" s="59"/>
      <c r="SP4" s="59"/>
      <c r="SQ4" s="59"/>
      <c r="SR4" s="59"/>
      <c r="SS4" s="59"/>
      <c r="ST4" s="59"/>
      <c r="SU4" s="59"/>
      <c r="SV4" s="59"/>
      <c r="SW4" s="59"/>
      <c r="SX4" s="59"/>
      <c r="SY4" s="59"/>
      <c r="SZ4" s="59"/>
      <c r="TA4" s="59"/>
      <c r="TB4" s="59"/>
      <c r="TC4" s="59"/>
      <c r="TD4" s="59"/>
      <c r="TE4" s="59"/>
      <c r="TF4" s="59"/>
      <c r="TG4" s="59"/>
      <c r="TH4" s="59"/>
      <c r="TI4" s="59"/>
      <c r="TJ4" s="59"/>
      <c r="TK4" s="59"/>
      <c r="TL4" s="59"/>
      <c r="TM4" s="59"/>
      <c r="TN4" s="59"/>
      <c r="TO4" s="59"/>
      <c r="TP4" s="59"/>
      <c r="TQ4" s="59"/>
      <c r="TR4" s="59"/>
      <c r="TS4" s="59"/>
      <c r="TT4" s="59"/>
      <c r="TU4" s="59"/>
      <c r="TV4" s="59"/>
      <c r="TW4" s="59"/>
      <c r="TX4" s="59"/>
      <c r="TY4" s="59"/>
      <c r="TZ4" s="59"/>
      <c r="UA4" s="59"/>
      <c r="UB4" s="59"/>
      <c r="UC4" s="59"/>
      <c r="UD4" s="59"/>
      <c r="UE4" s="59"/>
      <c r="UF4" s="59"/>
      <c r="UG4" s="59"/>
      <c r="UH4" s="59"/>
      <c r="UI4" s="59"/>
      <c r="UJ4" s="59"/>
      <c r="UK4" s="59"/>
      <c r="UL4" s="59"/>
      <c r="UM4" s="59"/>
      <c r="UN4" s="59"/>
      <c r="UO4" s="59"/>
      <c r="UP4" s="59"/>
      <c r="UQ4" s="59"/>
      <c r="UR4" s="59"/>
      <c r="US4" s="59"/>
      <c r="UT4" s="59"/>
      <c r="UU4" s="59"/>
      <c r="UV4" s="59"/>
      <c r="UW4" s="59"/>
      <c r="UX4" s="59"/>
      <c r="UY4" s="59"/>
      <c r="UZ4" s="59"/>
      <c r="VA4" s="59"/>
      <c r="VB4" s="59"/>
      <c r="VC4" s="59"/>
      <c r="VD4" s="59"/>
      <c r="VE4" s="59"/>
      <c r="VF4" s="59"/>
      <c r="VG4" s="59"/>
      <c r="VH4" s="59"/>
      <c r="VI4" s="59"/>
      <c r="VJ4" s="59"/>
      <c r="VK4" s="59"/>
      <c r="VL4" s="59"/>
      <c r="VM4" s="59"/>
      <c r="VN4" s="59"/>
      <c r="VO4" s="59"/>
      <c r="VP4" s="59"/>
      <c r="VQ4" s="59"/>
      <c r="VR4" s="59"/>
      <c r="VS4" s="59"/>
      <c r="VT4" s="59"/>
      <c r="VU4" s="59"/>
      <c r="VV4" s="59"/>
      <c r="VW4" s="59"/>
      <c r="VX4" s="59"/>
      <c r="VY4" s="59"/>
      <c r="VZ4" s="59"/>
      <c r="WA4" s="59"/>
      <c r="WB4" s="59"/>
      <c r="WC4" s="59"/>
      <c r="WD4" s="59"/>
      <c r="WE4" s="59"/>
      <c r="WF4" s="59"/>
      <c r="WG4" s="59"/>
      <c r="WH4" s="59"/>
      <c r="WI4" s="59"/>
      <c r="WJ4" s="59"/>
      <c r="WK4" s="59"/>
      <c r="WL4" s="59"/>
      <c r="WM4" s="59"/>
      <c r="WN4" s="59"/>
      <c r="WO4" s="59"/>
      <c r="WP4" s="59"/>
      <c r="WQ4" s="59"/>
      <c r="WR4" s="59"/>
      <c r="WS4" s="59"/>
      <c r="WT4" s="59"/>
      <c r="WU4" s="59"/>
      <c r="WV4" s="59"/>
      <c r="WW4" s="59"/>
      <c r="WX4" s="59"/>
      <c r="WY4" s="59"/>
      <c r="WZ4" s="59"/>
      <c r="XA4" s="59"/>
      <c r="XB4" s="59"/>
      <c r="XC4" s="59"/>
      <c r="XD4" s="59"/>
      <c r="XE4" s="59"/>
      <c r="XF4" s="59"/>
      <c r="XG4" s="59"/>
      <c r="XH4" s="59"/>
      <c r="XI4" s="59"/>
      <c r="XJ4" s="59"/>
      <c r="XK4" s="59"/>
      <c r="XL4" s="59"/>
      <c r="XM4" s="59"/>
      <c r="XN4" s="59"/>
      <c r="XO4" s="59"/>
      <c r="XP4" s="59"/>
      <c r="XQ4" s="59"/>
      <c r="XR4" s="59"/>
      <c r="XS4" s="59"/>
      <c r="XT4" s="59"/>
      <c r="XU4" s="59"/>
      <c r="XV4" s="59"/>
      <c r="XW4" s="59"/>
      <c r="XX4" s="59"/>
      <c r="XY4" s="59"/>
      <c r="XZ4" s="59"/>
      <c r="YA4" s="59"/>
      <c r="YB4" s="59"/>
      <c r="YC4" s="59"/>
      <c r="YD4" s="59"/>
      <c r="YE4" s="59"/>
      <c r="YF4" s="59"/>
      <c r="YG4" s="59"/>
      <c r="YH4" s="59"/>
      <c r="YI4" s="59"/>
      <c r="YJ4" s="59"/>
      <c r="YK4" s="59"/>
      <c r="YL4" s="59"/>
      <c r="YM4" s="59"/>
      <c r="YN4" s="59"/>
      <c r="YO4" s="59"/>
      <c r="YP4" s="59"/>
      <c r="YQ4" s="59"/>
      <c r="YR4" s="59"/>
      <c r="YS4" s="59"/>
      <c r="YT4" s="59"/>
      <c r="YU4" s="59"/>
      <c r="YV4" s="59"/>
      <c r="YW4" s="59"/>
      <c r="YX4" s="59"/>
      <c r="YY4" s="59"/>
      <c r="YZ4" s="59"/>
      <c r="ZA4" s="59"/>
      <c r="ZB4" s="59"/>
      <c r="ZC4" s="59"/>
      <c r="ZD4" s="59"/>
      <c r="ZE4" s="59"/>
      <c r="ZF4" s="59"/>
      <c r="ZG4" s="59"/>
      <c r="ZH4" s="59"/>
      <c r="ZI4" s="59"/>
      <c r="ZJ4" s="59"/>
      <c r="ZK4" s="59"/>
      <c r="ZL4" s="59"/>
      <c r="ZM4" s="59"/>
      <c r="ZN4" s="59"/>
      <c r="ZO4" s="59"/>
      <c r="ZP4" s="59"/>
      <c r="ZQ4" s="59"/>
      <c r="ZR4" s="59"/>
      <c r="ZS4" s="59"/>
      <c r="ZT4" s="59"/>
      <c r="ZU4" s="59"/>
      <c r="ZV4" s="59"/>
      <c r="ZW4" s="59"/>
      <c r="ZX4" s="59"/>
      <c r="ZY4" s="59"/>
      <c r="ZZ4" s="59"/>
      <c r="AAA4" s="59"/>
      <c r="AAB4" s="59"/>
      <c r="AAC4" s="59"/>
      <c r="AAD4" s="59"/>
      <c r="AAE4" s="59"/>
      <c r="AAF4" s="59"/>
      <c r="AAG4" s="59"/>
      <c r="AAH4" s="59"/>
      <c r="AAI4" s="59"/>
      <c r="AAJ4" s="59"/>
      <c r="AAK4" s="59"/>
      <c r="AAL4" s="59"/>
      <c r="AAM4" s="59"/>
      <c r="AAN4" s="59"/>
      <c r="AAO4" s="59"/>
      <c r="AAP4" s="59"/>
      <c r="AAQ4" s="59"/>
      <c r="AAR4" s="59"/>
      <c r="AAS4" s="59"/>
      <c r="AAT4" s="59"/>
      <c r="AAU4" s="59"/>
      <c r="AAV4" s="59"/>
      <c r="AAW4" s="59"/>
      <c r="AAX4" s="59"/>
      <c r="AAY4" s="59"/>
      <c r="AAZ4" s="59"/>
      <c r="ABA4" s="59"/>
      <c r="ABB4" s="59"/>
      <c r="ABC4" s="59"/>
      <c r="ABD4" s="59"/>
      <c r="ABE4" s="59"/>
      <c r="ABF4" s="59"/>
      <c r="ABG4" s="59"/>
      <c r="ABH4" s="59"/>
      <c r="ABI4" s="59"/>
      <c r="ABJ4" s="59"/>
      <c r="ABK4" s="59"/>
      <c r="ABL4" s="59"/>
      <c r="ABM4" s="59"/>
      <c r="ABN4" s="59"/>
      <c r="ABO4" s="59"/>
      <c r="ABP4" s="59"/>
      <c r="ABQ4" s="59"/>
      <c r="ABR4" s="59"/>
      <c r="ABS4" s="59"/>
      <c r="ABT4" s="59"/>
      <c r="ABU4" s="59"/>
      <c r="ABV4" s="59"/>
      <c r="ABW4" s="59"/>
      <c r="ABX4" s="59"/>
      <c r="ABY4" s="59"/>
      <c r="ABZ4" s="59"/>
      <c r="ACA4" s="59"/>
      <c r="ACB4" s="59"/>
      <c r="ACC4" s="59"/>
      <c r="ACD4" s="59"/>
      <c r="ACE4" s="59"/>
      <c r="ACF4" s="59"/>
      <c r="ACG4" s="59"/>
      <c r="ACH4" s="59"/>
      <c r="ACI4" s="59"/>
      <c r="ACJ4" s="59"/>
      <c r="ACK4" s="59"/>
      <c r="ACL4" s="59"/>
      <c r="ACM4" s="59"/>
      <c r="ACN4" s="59"/>
      <c r="ACO4" s="59"/>
      <c r="ACP4" s="59"/>
      <c r="ACQ4" s="59"/>
      <c r="ACR4" s="59"/>
      <c r="ACS4" s="59"/>
      <c r="ACT4" s="59"/>
      <c r="ACU4" s="59"/>
      <c r="ACV4" s="59"/>
      <c r="ACW4" s="59"/>
      <c r="ACX4" s="59"/>
      <c r="ACY4" s="59"/>
      <c r="ACZ4" s="59"/>
      <c r="ADA4" s="59"/>
      <c r="ADB4" s="59"/>
      <c r="ADC4" s="59"/>
      <c r="ADD4" s="59"/>
      <c r="ADE4" s="59"/>
      <c r="ADF4" s="59"/>
      <c r="ADG4" s="59"/>
      <c r="ADH4" s="59"/>
      <c r="ADI4" s="59"/>
      <c r="ADJ4" s="59"/>
      <c r="ADK4" s="59"/>
      <c r="ADL4" s="59"/>
      <c r="ADM4" s="59"/>
      <c r="ADN4" s="59"/>
      <c r="ADO4" s="59"/>
      <c r="ADP4" s="59"/>
      <c r="ADQ4" s="59"/>
      <c r="ADR4" s="59"/>
      <c r="ADS4" s="59"/>
      <c r="ADT4" s="59"/>
      <c r="ADU4" s="59"/>
      <c r="ADV4" s="59"/>
      <c r="ADW4" s="59"/>
      <c r="ADX4" s="59"/>
      <c r="ADY4" s="59"/>
      <c r="ADZ4" s="59"/>
      <c r="AEA4" s="59"/>
      <c r="AEB4" s="59"/>
      <c r="AEC4" s="59"/>
      <c r="AED4" s="59"/>
      <c r="AEE4" s="59"/>
      <c r="AEF4" s="59"/>
      <c r="AEG4" s="59"/>
      <c r="AEH4" s="59"/>
      <c r="AEI4" s="59"/>
      <c r="AEJ4" s="59"/>
      <c r="AEK4" s="59"/>
      <c r="AEL4" s="59"/>
      <c r="AEM4" s="59"/>
      <c r="AEN4" s="59"/>
      <c r="AEO4" s="59"/>
      <c r="AEP4" s="59"/>
      <c r="AEQ4" s="59"/>
      <c r="AER4" s="59"/>
      <c r="AES4" s="59"/>
      <c r="AET4" s="59"/>
      <c r="AEU4" s="59"/>
      <c r="AEV4" s="59"/>
      <c r="AEW4" s="59"/>
      <c r="AEX4" s="59"/>
      <c r="AEY4" s="59"/>
      <c r="AEZ4" s="59"/>
      <c r="AFA4" s="59"/>
      <c r="AFB4" s="59"/>
      <c r="AFC4" s="59"/>
      <c r="AFD4" s="59"/>
      <c r="AFE4" s="59"/>
      <c r="AFF4" s="59"/>
      <c r="AFG4" s="59"/>
      <c r="AFH4" s="59"/>
      <c r="AFI4" s="59"/>
      <c r="AFJ4" s="59"/>
      <c r="AFK4" s="59"/>
      <c r="AFL4" s="59"/>
      <c r="AFM4" s="59"/>
      <c r="AFN4" s="59"/>
      <c r="AFO4" s="59"/>
      <c r="AFP4" s="59"/>
      <c r="AFQ4" s="59"/>
      <c r="AFR4" s="59"/>
      <c r="AFS4" s="59"/>
      <c r="AFT4" s="59"/>
      <c r="AFU4" s="59"/>
      <c r="AFV4" s="59"/>
      <c r="AFW4" s="59"/>
      <c r="AFX4" s="59"/>
      <c r="AFY4" s="59"/>
      <c r="AFZ4" s="59"/>
      <c r="AGA4" s="59"/>
      <c r="AGB4" s="59"/>
      <c r="AGC4" s="59"/>
      <c r="AGD4" s="59"/>
      <c r="AGE4" s="59"/>
      <c r="AGF4" s="59"/>
      <c r="AGG4" s="59"/>
      <c r="AGH4" s="59"/>
      <c r="AGI4" s="59"/>
      <c r="AGJ4" s="59"/>
      <c r="AGK4" s="59"/>
      <c r="AGL4" s="59"/>
      <c r="AGM4" s="59"/>
      <c r="AGN4" s="59"/>
      <c r="AGO4" s="59"/>
      <c r="AGP4" s="59"/>
      <c r="AGQ4" s="59"/>
      <c r="AGR4" s="59"/>
      <c r="AGS4" s="59"/>
      <c r="AGT4" s="59"/>
      <c r="AGU4" s="59"/>
      <c r="AGV4" s="59"/>
      <c r="AGW4" s="59"/>
      <c r="AGX4" s="59"/>
      <c r="AGY4" s="59"/>
      <c r="AGZ4" s="59"/>
      <c r="AHA4" s="59"/>
      <c r="AHB4" s="59"/>
      <c r="AHC4" s="59"/>
      <c r="AHD4" s="59"/>
      <c r="AHE4" s="59"/>
      <c r="AHF4" s="59"/>
      <c r="AHG4" s="59"/>
      <c r="AHH4" s="59"/>
      <c r="AHI4" s="59"/>
      <c r="AHJ4" s="59"/>
      <c r="AHK4" s="59"/>
      <c r="AHL4" s="59"/>
      <c r="AHM4" s="59"/>
      <c r="AHN4" s="59"/>
      <c r="AHO4" s="59"/>
      <c r="AHP4" s="59"/>
      <c r="AHQ4" s="59"/>
      <c r="AHR4" s="59"/>
      <c r="AHS4" s="59"/>
      <c r="AHT4" s="59"/>
      <c r="AHU4" s="59"/>
      <c r="AHV4" s="59"/>
      <c r="AHW4" s="59"/>
      <c r="AHX4" s="59"/>
      <c r="AHY4" s="59"/>
      <c r="AHZ4" s="59"/>
      <c r="AIA4" s="59"/>
      <c r="AIB4" s="59"/>
      <c r="AIC4" s="59"/>
      <c r="AID4" s="59"/>
      <c r="AIE4" s="59"/>
      <c r="AIF4" s="59"/>
      <c r="AIG4" s="59"/>
      <c r="AIH4" s="59"/>
      <c r="AII4" s="59"/>
      <c r="AIJ4" s="59"/>
      <c r="AIK4" s="59"/>
      <c r="AIL4" s="59"/>
      <c r="AIM4" s="59"/>
      <c r="AIN4" s="59"/>
      <c r="AIO4" s="59"/>
      <c r="AIP4" s="59"/>
      <c r="AIQ4" s="59"/>
      <c r="AIR4" s="59"/>
      <c r="AIS4" s="59"/>
      <c r="AIT4" s="59"/>
      <c r="AIU4" s="59"/>
      <c r="AIV4" s="59"/>
      <c r="AIW4" s="59"/>
      <c r="AIX4" s="59"/>
      <c r="AIY4" s="59"/>
      <c r="AIZ4" s="59"/>
      <c r="AJA4" s="59"/>
      <c r="AJB4" s="59"/>
      <c r="AJC4" s="59"/>
      <c r="AJD4" s="59"/>
      <c r="AJE4" s="59"/>
      <c r="AJF4" s="59"/>
      <c r="AJG4" s="59"/>
      <c r="AJH4" s="59"/>
      <c r="AJI4" s="59"/>
      <c r="AJJ4" s="59"/>
      <c r="AJK4" s="59"/>
      <c r="AJL4" s="59"/>
      <c r="AJM4" s="59"/>
      <c r="AJN4" s="59"/>
      <c r="AJO4" s="59"/>
      <c r="AJP4" s="59"/>
      <c r="AJQ4" s="59"/>
      <c r="AJR4" s="59"/>
      <c r="AJS4" s="59"/>
      <c r="AJT4" s="59"/>
      <c r="AJU4" s="59"/>
      <c r="AJV4" s="59"/>
      <c r="AJW4" s="59"/>
      <c r="AJX4" s="59"/>
      <c r="AJY4" s="59"/>
      <c r="AJZ4" s="59"/>
      <c r="AKA4" s="59"/>
      <c r="AKB4" s="59"/>
      <c r="AKC4" s="59"/>
      <c r="AKD4" s="59"/>
      <c r="AKE4" s="59"/>
      <c r="AKF4" s="59"/>
      <c r="AKG4" s="59"/>
      <c r="AKH4" s="59"/>
      <c r="AKI4" s="59"/>
      <c r="AKJ4" s="59"/>
      <c r="AKK4" s="59"/>
      <c r="AKL4" s="59"/>
      <c r="AKM4" s="59"/>
      <c r="AKN4" s="59"/>
      <c r="AKO4" s="59"/>
      <c r="AKP4" s="59"/>
      <c r="AKQ4" s="59"/>
      <c r="AKR4" s="59"/>
      <c r="AKS4" s="59"/>
      <c r="AKT4" s="59"/>
      <c r="AKU4" s="59"/>
      <c r="AKV4" s="59"/>
      <c r="AKW4" s="59"/>
      <c r="AKX4" s="59"/>
      <c r="AKY4" s="59"/>
      <c r="AKZ4" s="59"/>
      <c r="ALA4" s="59"/>
      <c r="ALB4" s="59"/>
      <c r="ALC4" s="59"/>
      <c r="ALD4" s="59"/>
      <c r="ALE4" s="59"/>
      <c r="ALF4" s="59"/>
      <c r="ALG4" s="59"/>
      <c r="ALH4" s="59"/>
      <c r="ALI4" s="59"/>
      <c r="ALJ4" s="59"/>
      <c r="ALK4" s="59"/>
      <c r="ALL4" s="59"/>
      <c r="ALM4" s="59"/>
      <c r="ALN4" s="59"/>
      <c r="ALO4" s="59"/>
      <c r="ALP4" s="59"/>
      <c r="ALQ4" s="59"/>
      <c r="ALR4" s="59"/>
      <c r="ALS4" s="59"/>
      <c r="ALT4" s="59"/>
      <c r="ALU4" s="59"/>
      <c r="ALV4" s="59"/>
      <c r="ALW4" s="59"/>
      <c r="ALX4" s="59"/>
      <c r="ALY4" s="59"/>
      <c r="ALZ4" s="59"/>
      <c r="AMA4" s="59"/>
      <c r="AMB4" s="59"/>
      <c r="AMC4" s="59"/>
      <c r="AMD4" s="59"/>
      <c r="AME4" s="59"/>
      <c r="AMF4" s="59"/>
      <c r="AMG4" s="59"/>
      <c r="AMH4" s="59"/>
      <c r="AMI4" s="59"/>
      <c r="AMJ4" s="59"/>
      <c r="AMK4" s="59"/>
      <c r="AML4" s="59"/>
      <c r="AMM4" s="59"/>
      <c r="AMN4" s="59"/>
      <c r="AMO4" s="59"/>
      <c r="AMP4" s="59"/>
      <c r="AMQ4" s="59"/>
      <c r="AMR4" s="59"/>
      <c r="AMS4" s="59"/>
      <c r="AMT4" s="59"/>
      <c r="AMU4" s="59"/>
      <c r="AMV4" s="59"/>
      <c r="AMW4" s="59"/>
      <c r="AMX4" s="59"/>
      <c r="AMY4" s="59"/>
      <c r="AMZ4" s="59"/>
      <c r="ANA4" s="59"/>
      <c r="ANB4" s="59"/>
      <c r="ANC4" s="59"/>
      <c r="AND4" s="59"/>
      <c r="ANE4" s="59"/>
      <c r="ANF4" s="59"/>
      <c r="ANG4" s="59"/>
      <c r="ANH4" s="59"/>
      <c r="ANI4" s="59"/>
      <c r="ANJ4" s="59"/>
      <c r="ANK4" s="59"/>
      <c r="ANL4" s="59"/>
      <c r="ANM4" s="59"/>
      <c r="ANN4" s="59"/>
      <c r="ANO4" s="59"/>
      <c r="ANP4" s="59"/>
      <c r="ANQ4" s="59"/>
      <c r="ANR4" s="59"/>
      <c r="ANS4" s="59"/>
      <c r="ANT4" s="59"/>
      <c r="ANU4" s="59"/>
      <c r="ANV4" s="59"/>
      <c r="ANW4" s="59"/>
      <c r="ANX4" s="59"/>
      <c r="ANY4" s="59"/>
      <c r="ANZ4" s="59"/>
      <c r="AOA4" s="59"/>
      <c r="AOB4" s="59"/>
      <c r="AOC4" s="59"/>
      <c r="AOD4" s="59"/>
      <c r="AOE4" s="59"/>
      <c r="AOF4" s="59"/>
      <c r="AOG4" s="59"/>
      <c r="AOH4" s="59"/>
      <c r="AOI4" s="59"/>
      <c r="AOJ4" s="59"/>
      <c r="AOK4" s="59"/>
      <c r="AOL4" s="59"/>
      <c r="AOM4" s="59"/>
      <c r="AON4" s="59"/>
      <c r="AOO4" s="59"/>
      <c r="AOP4" s="59"/>
      <c r="AOQ4" s="59"/>
      <c r="AOR4" s="59"/>
      <c r="AOS4" s="59"/>
      <c r="AOT4" s="59"/>
      <c r="AOU4" s="59"/>
      <c r="AOV4" s="59"/>
      <c r="AOW4" s="59"/>
      <c r="AOX4" s="59"/>
      <c r="AOY4" s="59"/>
      <c r="AOZ4" s="59"/>
      <c r="APA4" s="59"/>
      <c r="APB4" s="59"/>
      <c r="APC4" s="59"/>
      <c r="APD4" s="59"/>
      <c r="APE4" s="59"/>
      <c r="APF4" s="59"/>
      <c r="APG4" s="59"/>
      <c r="APH4" s="59"/>
      <c r="API4" s="59"/>
      <c r="APJ4" s="59"/>
      <c r="APK4" s="59"/>
      <c r="APL4" s="59"/>
      <c r="APM4" s="59"/>
      <c r="APN4" s="59"/>
      <c r="APO4" s="59"/>
      <c r="APP4" s="59"/>
      <c r="APQ4" s="59"/>
      <c r="APR4" s="59"/>
      <c r="APS4" s="59"/>
      <c r="APT4" s="59"/>
      <c r="APU4" s="59"/>
      <c r="APV4" s="59"/>
      <c r="APW4" s="59"/>
      <c r="APX4" s="59"/>
      <c r="APY4" s="59"/>
      <c r="APZ4" s="59"/>
      <c r="AQA4" s="59"/>
      <c r="AQB4" s="59"/>
      <c r="AQC4" s="59"/>
      <c r="AQD4" s="59"/>
      <c r="AQE4" s="59"/>
      <c r="AQF4" s="59"/>
      <c r="AQG4" s="59"/>
      <c r="AQH4" s="59"/>
      <c r="AQI4" s="59"/>
      <c r="AQJ4" s="59"/>
      <c r="AQK4" s="59"/>
      <c r="AQL4" s="59"/>
      <c r="AQM4" s="59"/>
      <c r="AQN4" s="59"/>
      <c r="AQO4" s="59"/>
      <c r="AQP4" s="59"/>
      <c r="AQQ4" s="59"/>
      <c r="AQR4" s="59"/>
      <c r="AQS4" s="59"/>
      <c r="AQT4" s="59"/>
      <c r="AQU4" s="59"/>
      <c r="AQV4" s="59"/>
      <c r="AQW4" s="59"/>
      <c r="AQX4" s="59"/>
      <c r="AQY4" s="59"/>
      <c r="XAT4" s="59"/>
      <c r="XAU4" s="59"/>
      <c r="XAV4" s="59"/>
      <c r="XAW4" s="59"/>
    </row>
    <row r="5" spans="1:1148 16270:16278" s="57" customFormat="1" ht="12.9" x14ac:dyDescent="0.4">
      <c r="A5" s="86" t="s">
        <v>138</v>
      </c>
      <c r="B5" s="87" t="str">
        <f>IF(Register!B5="","",Register!B5)</f>
        <v>[Contractor]</v>
      </c>
      <c r="C5" s="87"/>
      <c r="D5" s="87"/>
      <c r="E5" s="87"/>
      <c r="F5" s="88"/>
      <c r="G5" s="86" t="s">
        <v>141</v>
      </c>
      <c r="H5" s="87" t="str">
        <f>Register!O5</f>
        <v>[Mix-Design]</v>
      </c>
      <c r="I5" s="87"/>
      <c r="J5" s="87"/>
      <c r="K5" s="87"/>
      <c r="L5" s="88"/>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c r="IR5" s="60"/>
      <c r="IS5" s="60"/>
      <c r="IT5" s="60"/>
      <c r="IU5" s="60"/>
      <c r="IV5" s="60"/>
      <c r="IW5" s="60"/>
      <c r="IX5" s="60"/>
      <c r="IY5" s="60"/>
      <c r="IZ5" s="60"/>
      <c r="JA5" s="60"/>
      <c r="JB5" s="60"/>
      <c r="JC5" s="60"/>
      <c r="JD5" s="60"/>
      <c r="JE5" s="60"/>
      <c r="JF5" s="60"/>
      <c r="JG5" s="60"/>
      <c r="JH5" s="60"/>
      <c r="JI5" s="60"/>
      <c r="JJ5" s="60"/>
      <c r="JK5" s="60"/>
      <c r="JL5" s="60"/>
      <c r="JM5" s="60"/>
      <c r="JN5" s="60"/>
      <c r="JO5" s="60"/>
      <c r="JP5" s="60"/>
      <c r="JQ5" s="60"/>
      <c r="JR5" s="60"/>
      <c r="JS5" s="60"/>
      <c r="JT5" s="60"/>
      <c r="JU5" s="60"/>
      <c r="JV5" s="60"/>
      <c r="JW5" s="60"/>
      <c r="JX5" s="60"/>
      <c r="JY5" s="60"/>
      <c r="JZ5" s="60"/>
      <c r="KA5" s="60"/>
      <c r="KB5" s="60"/>
      <c r="KC5" s="60"/>
      <c r="KD5" s="60"/>
      <c r="KE5" s="60"/>
      <c r="KF5" s="60"/>
      <c r="KG5" s="60"/>
      <c r="KH5" s="60"/>
      <c r="KI5" s="60"/>
      <c r="KJ5" s="60"/>
      <c r="KK5" s="60"/>
      <c r="KL5" s="60"/>
      <c r="KM5" s="60"/>
      <c r="KN5" s="60"/>
      <c r="KO5" s="60"/>
      <c r="KP5" s="60"/>
      <c r="KQ5" s="60"/>
      <c r="KR5" s="60"/>
      <c r="KS5" s="60"/>
      <c r="KT5" s="60"/>
      <c r="KU5" s="60"/>
      <c r="KV5" s="60"/>
      <c r="KW5" s="60"/>
      <c r="KX5" s="60"/>
      <c r="KY5" s="60"/>
      <c r="KZ5" s="60"/>
      <c r="LA5" s="60"/>
      <c r="LB5" s="60"/>
      <c r="LC5" s="60"/>
      <c r="LD5" s="60"/>
      <c r="LE5" s="60"/>
      <c r="LF5" s="60"/>
      <c r="LG5" s="60"/>
      <c r="LH5" s="60"/>
      <c r="LI5" s="60"/>
      <c r="LJ5" s="60"/>
      <c r="LK5" s="60"/>
      <c r="LL5" s="60"/>
      <c r="LM5" s="60"/>
      <c r="LN5" s="60"/>
      <c r="LO5" s="60"/>
      <c r="LP5" s="60"/>
      <c r="LQ5" s="60"/>
      <c r="LR5" s="60"/>
      <c r="LS5" s="60"/>
      <c r="LT5" s="60"/>
      <c r="LU5" s="60"/>
      <c r="LV5" s="60"/>
      <c r="LW5" s="60"/>
      <c r="LX5" s="60"/>
      <c r="LY5" s="60"/>
      <c r="LZ5" s="60"/>
      <c r="MA5" s="60"/>
      <c r="MB5" s="60"/>
      <c r="MC5" s="60"/>
      <c r="MD5" s="60"/>
      <c r="ME5" s="60"/>
      <c r="MF5" s="60"/>
      <c r="MG5" s="60"/>
      <c r="MH5" s="60"/>
      <c r="MI5" s="60"/>
      <c r="MJ5" s="60"/>
      <c r="MK5" s="60"/>
      <c r="ML5" s="60"/>
      <c r="MM5" s="60"/>
      <c r="MN5" s="60"/>
      <c r="MO5" s="60"/>
      <c r="MP5" s="60"/>
      <c r="MQ5" s="60"/>
      <c r="MR5" s="60"/>
      <c r="MS5" s="60"/>
      <c r="MT5" s="60"/>
      <c r="MU5" s="60"/>
      <c r="MV5" s="60"/>
      <c r="MW5" s="60"/>
      <c r="MX5" s="60"/>
      <c r="MY5" s="60"/>
      <c r="MZ5" s="60"/>
      <c r="NA5" s="60"/>
      <c r="NB5" s="60"/>
      <c r="NC5" s="60"/>
      <c r="ND5" s="60"/>
      <c r="NE5" s="60"/>
      <c r="NF5" s="60"/>
      <c r="NG5" s="60"/>
      <c r="NH5" s="60"/>
      <c r="NI5" s="60"/>
      <c r="NJ5" s="60"/>
      <c r="NK5" s="60"/>
      <c r="NL5" s="60"/>
      <c r="NM5" s="60"/>
      <c r="NN5" s="60"/>
      <c r="NO5" s="60"/>
      <c r="NP5" s="60"/>
      <c r="NQ5" s="60"/>
      <c r="NR5" s="60"/>
      <c r="NS5" s="60"/>
      <c r="NT5" s="60"/>
      <c r="NU5" s="60"/>
      <c r="NV5" s="60"/>
      <c r="NW5" s="60"/>
      <c r="NX5" s="60"/>
      <c r="NY5" s="60"/>
      <c r="NZ5" s="60"/>
      <c r="OA5" s="60"/>
      <c r="OB5" s="60"/>
      <c r="OC5" s="60"/>
      <c r="OD5" s="60"/>
      <c r="OE5" s="60"/>
      <c r="OF5" s="60"/>
      <c r="OG5" s="60"/>
      <c r="OH5" s="60"/>
      <c r="OI5" s="60"/>
      <c r="OJ5" s="60"/>
      <c r="OK5" s="60"/>
      <c r="OL5" s="60"/>
      <c r="OM5" s="60"/>
      <c r="ON5" s="60"/>
      <c r="OO5" s="60"/>
      <c r="OP5" s="60"/>
      <c r="OQ5" s="60"/>
      <c r="OR5" s="60"/>
      <c r="OS5" s="60"/>
      <c r="OT5" s="60"/>
      <c r="OU5" s="60"/>
      <c r="OV5" s="60"/>
      <c r="OW5" s="60"/>
      <c r="OX5" s="60"/>
      <c r="OY5" s="60"/>
      <c r="OZ5" s="60"/>
      <c r="PA5" s="60"/>
      <c r="PB5" s="60"/>
      <c r="PC5" s="60"/>
      <c r="PD5" s="60"/>
      <c r="PE5" s="60"/>
      <c r="PF5" s="60"/>
      <c r="PG5" s="60"/>
      <c r="PH5" s="60"/>
      <c r="PI5" s="60"/>
      <c r="PJ5" s="60"/>
      <c r="PK5" s="60"/>
      <c r="PL5" s="60"/>
      <c r="PM5" s="60"/>
      <c r="PN5" s="60"/>
      <c r="PO5" s="60"/>
      <c r="PP5" s="60"/>
      <c r="PQ5" s="60"/>
      <c r="PR5" s="60"/>
      <c r="PS5" s="60"/>
      <c r="PT5" s="60"/>
      <c r="PU5" s="60"/>
      <c r="PV5" s="60"/>
      <c r="PW5" s="60"/>
      <c r="PX5" s="60"/>
      <c r="PY5" s="60"/>
      <c r="PZ5" s="60"/>
      <c r="QA5" s="60"/>
      <c r="QB5" s="60"/>
      <c r="QC5" s="60"/>
      <c r="QD5" s="60"/>
      <c r="QE5" s="60"/>
      <c r="QF5" s="60"/>
      <c r="QG5" s="60"/>
      <c r="QH5" s="60"/>
      <c r="QI5" s="60"/>
      <c r="QJ5" s="60"/>
      <c r="QK5" s="60"/>
      <c r="QL5" s="60"/>
      <c r="QM5" s="60"/>
      <c r="QN5" s="60"/>
      <c r="QO5" s="60"/>
      <c r="QP5" s="60"/>
      <c r="QQ5" s="60"/>
      <c r="QR5" s="60"/>
      <c r="QS5" s="60"/>
      <c r="QT5" s="60"/>
      <c r="QU5" s="60"/>
      <c r="QV5" s="60"/>
      <c r="QW5" s="60"/>
      <c r="QX5" s="60"/>
      <c r="QY5" s="60"/>
      <c r="QZ5" s="60"/>
      <c r="RA5" s="60"/>
      <c r="RB5" s="60"/>
      <c r="RC5" s="60"/>
      <c r="RD5" s="60"/>
      <c r="RE5" s="60"/>
      <c r="RF5" s="60"/>
      <c r="RG5" s="60"/>
      <c r="RH5" s="60"/>
      <c r="RI5" s="60"/>
      <c r="RJ5" s="60"/>
      <c r="RK5" s="60"/>
      <c r="RL5" s="60"/>
      <c r="RM5" s="60"/>
      <c r="RN5" s="60"/>
      <c r="RO5" s="60"/>
      <c r="RP5" s="60"/>
      <c r="RQ5" s="60"/>
      <c r="RR5" s="60"/>
      <c r="RS5" s="60"/>
      <c r="RT5" s="60"/>
      <c r="RU5" s="60"/>
      <c r="RV5" s="60"/>
      <c r="RW5" s="60"/>
      <c r="RX5" s="60"/>
      <c r="RY5" s="60"/>
      <c r="RZ5" s="60"/>
      <c r="SA5" s="60"/>
      <c r="SB5" s="60"/>
      <c r="SC5" s="60"/>
      <c r="SD5" s="60"/>
      <c r="SE5" s="60"/>
      <c r="SF5" s="60"/>
      <c r="SG5" s="60"/>
      <c r="SH5" s="60"/>
      <c r="SI5" s="60"/>
      <c r="SJ5" s="60"/>
      <c r="SK5" s="60"/>
      <c r="SL5" s="60"/>
      <c r="SM5" s="60"/>
      <c r="SN5" s="60"/>
      <c r="SO5" s="60"/>
      <c r="SP5" s="60"/>
      <c r="SQ5" s="60"/>
      <c r="SR5" s="60"/>
      <c r="SS5" s="60"/>
      <c r="ST5" s="60"/>
      <c r="SU5" s="60"/>
      <c r="SV5" s="60"/>
      <c r="SW5" s="60"/>
      <c r="SX5" s="60"/>
      <c r="SY5" s="60"/>
      <c r="SZ5" s="60"/>
      <c r="TA5" s="60"/>
      <c r="TB5" s="60"/>
      <c r="TC5" s="60"/>
      <c r="TD5" s="60"/>
      <c r="TE5" s="60"/>
      <c r="TF5" s="60"/>
      <c r="TG5" s="60"/>
      <c r="TH5" s="60"/>
      <c r="TI5" s="60"/>
      <c r="TJ5" s="60"/>
      <c r="TK5" s="60"/>
      <c r="TL5" s="60"/>
      <c r="TM5" s="60"/>
      <c r="TN5" s="60"/>
      <c r="TO5" s="60"/>
      <c r="TP5" s="60"/>
      <c r="TQ5" s="60"/>
      <c r="TR5" s="60"/>
      <c r="TS5" s="60"/>
      <c r="TT5" s="60"/>
      <c r="TU5" s="60"/>
      <c r="TV5" s="60"/>
      <c r="TW5" s="60"/>
      <c r="TX5" s="60"/>
      <c r="TY5" s="60"/>
      <c r="TZ5" s="60"/>
      <c r="UA5" s="60"/>
      <c r="UB5" s="60"/>
      <c r="UC5" s="60"/>
      <c r="UD5" s="60"/>
      <c r="UE5" s="60"/>
      <c r="UF5" s="60"/>
      <c r="UG5" s="60"/>
      <c r="UH5" s="60"/>
      <c r="UI5" s="60"/>
      <c r="UJ5" s="60"/>
      <c r="UK5" s="60"/>
      <c r="UL5" s="60"/>
      <c r="UM5" s="60"/>
      <c r="UN5" s="60"/>
      <c r="UO5" s="60"/>
      <c r="UP5" s="60"/>
      <c r="UQ5" s="60"/>
      <c r="UR5" s="60"/>
      <c r="US5" s="60"/>
      <c r="UT5" s="60"/>
      <c r="UU5" s="60"/>
      <c r="UV5" s="60"/>
      <c r="UW5" s="60"/>
      <c r="UX5" s="60"/>
      <c r="UY5" s="60"/>
      <c r="UZ5" s="60"/>
      <c r="VA5" s="60"/>
      <c r="VB5" s="60"/>
      <c r="VC5" s="60"/>
      <c r="VD5" s="60"/>
      <c r="VE5" s="60"/>
      <c r="VF5" s="60"/>
      <c r="VG5" s="60"/>
      <c r="VH5" s="60"/>
      <c r="VI5" s="60"/>
      <c r="VJ5" s="60"/>
      <c r="VK5" s="60"/>
      <c r="VL5" s="60"/>
      <c r="VM5" s="60"/>
      <c r="VN5" s="60"/>
      <c r="VO5" s="60"/>
      <c r="VP5" s="60"/>
      <c r="VQ5" s="60"/>
      <c r="VR5" s="60"/>
      <c r="VS5" s="60"/>
      <c r="VT5" s="60"/>
      <c r="VU5" s="60"/>
      <c r="VV5" s="60"/>
      <c r="VW5" s="60"/>
      <c r="VX5" s="60"/>
      <c r="VY5" s="60"/>
      <c r="VZ5" s="60"/>
      <c r="WA5" s="60"/>
      <c r="WB5" s="60"/>
      <c r="WC5" s="60"/>
      <c r="WD5" s="60"/>
      <c r="WE5" s="60"/>
      <c r="WF5" s="60"/>
      <c r="WG5" s="60"/>
      <c r="WH5" s="60"/>
      <c r="WI5" s="60"/>
      <c r="WJ5" s="60"/>
      <c r="WK5" s="60"/>
      <c r="WL5" s="60"/>
      <c r="WM5" s="60"/>
      <c r="WN5" s="60"/>
      <c r="WO5" s="60"/>
      <c r="WP5" s="60"/>
      <c r="WQ5" s="60"/>
      <c r="WR5" s="60"/>
      <c r="WS5" s="60"/>
      <c r="WT5" s="60"/>
      <c r="WU5" s="60"/>
      <c r="WV5" s="60"/>
      <c r="WW5" s="60"/>
      <c r="WX5" s="60"/>
      <c r="WY5" s="60"/>
      <c r="WZ5" s="60"/>
      <c r="XA5" s="60"/>
      <c r="XB5" s="60"/>
      <c r="XC5" s="60"/>
      <c r="XD5" s="60"/>
      <c r="XE5" s="60"/>
      <c r="XF5" s="60"/>
      <c r="XG5" s="60"/>
      <c r="XH5" s="60"/>
      <c r="XI5" s="60"/>
      <c r="XJ5" s="60"/>
      <c r="XK5" s="60"/>
      <c r="XL5" s="60"/>
      <c r="XM5" s="60"/>
      <c r="XN5" s="60"/>
      <c r="XO5" s="60"/>
      <c r="XP5" s="60"/>
      <c r="XQ5" s="60"/>
      <c r="XR5" s="60"/>
      <c r="XS5" s="60"/>
      <c r="XT5" s="60"/>
      <c r="XU5" s="60"/>
      <c r="XV5" s="60"/>
      <c r="XW5" s="60"/>
      <c r="XX5" s="60"/>
      <c r="XY5" s="60"/>
      <c r="XZ5" s="60"/>
      <c r="YA5" s="60"/>
      <c r="YB5" s="60"/>
      <c r="YC5" s="60"/>
      <c r="YD5" s="60"/>
      <c r="YE5" s="60"/>
      <c r="YF5" s="60"/>
      <c r="YG5" s="60"/>
      <c r="YH5" s="60"/>
      <c r="YI5" s="60"/>
      <c r="YJ5" s="60"/>
      <c r="YK5" s="60"/>
      <c r="YL5" s="60"/>
      <c r="YM5" s="60"/>
      <c r="YN5" s="60"/>
      <c r="YO5" s="60"/>
      <c r="YP5" s="60"/>
      <c r="YQ5" s="60"/>
      <c r="YR5" s="60"/>
      <c r="YS5" s="60"/>
      <c r="YT5" s="60"/>
      <c r="YU5" s="60"/>
      <c r="YV5" s="60"/>
      <c r="YW5" s="60"/>
      <c r="YX5" s="60"/>
      <c r="YY5" s="60"/>
      <c r="YZ5" s="60"/>
      <c r="ZA5" s="60"/>
      <c r="ZB5" s="60"/>
      <c r="ZC5" s="60"/>
      <c r="ZD5" s="60"/>
      <c r="ZE5" s="60"/>
      <c r="ZF5" s="60"/>
      <c r="ZG5" s="60"/>
      <c r="ZH5" s="60"/>
      <c r="ZI5" s="60"/>
      <c r="ZJ5" s="60"/>
      <c r="ZK5" s="60"/>
      <c r="ZL5" s="60"/>
      <c r="ZM5" s="60"/>
      <c r="ZN5" s="60"/>
      <c r="ZO5" s="60"/>
      <c r="ZP5" s="60"/>
      <c r="ZQ5" s="60"/>
      <c r="ZR5" s="60"/>
      <c r="ZS5" s="60"/>
      <c r="ZT5" s="60"/>
      <c r="ZU5" s="60"/>
      <c r="ZV5" s="60"/>
      <c r="ZW5" s="60"/>
      <c r="ZX5" s="60"/>
      <c r="ZY5" s="60"/>
      <c r="ZZ5" s="60"/>
      <c r="AAA5" s="60"/>
      <c r="AAB5" s="60"/>
      <c r="AAC5" s="60"/>
      <c r="AAD5" s="60"/>
      <c r="AAE5" s="60"/>
      <c r="AAF5" s="60"/>
      <c r="AAG5" s="60"/>
      <c r="AAH5" s="60"/>
      <c r="AAI5" s="60"/>
      <c r="AAJ5" s="60"/>
      <c r="AAK5" s="60"/>
      <c r="AAL5" s="60"/>
      <c r="AAM5" s="60"/>
      <c r="AAN5" s="60"/>
      <c r="AAO5" s="60"/>
      <c r="AAP5" s="60"/>
      <c r="AAQ5" s="60"/>
      <c r="AAR5" s="60"/>
      <c r="AAS5" s="60"/>
      <c r="AAT5" s="60"/>
      <c r="AAU5" s="60"/>
      <c r="AAV5" s="60"/>
      <c r="AAW5" s="60"/>
      <c r="AAX5" s="60"/>
      <c r="AAY5" s="60"/>
      <c r="AAZ5" s="60"/>
      <c r="ABA5" s="60"/>
      <c r="ABB5" s="60"/>
      <c r="ABC5" s="60"/>
      <c r="ABD5" s="60"/>
      <c r="ABE5" s="60"/>
      <c r="ABF5" s="60"/>
      <c r="ABG5" s="60"/>
      <c r="ABH5" s="60"/>
      <c r="ABI5" s="60"/>
      <c r="ABJ5" s="60"/>
      <c r="ABK5" s="60"/>
      <c r="ABL5" s="60"/>
      <c r="ABM5" s="60"/>
      <c r="ABN5" s="60"/>
      <c r="ABO5" s="60"/>
      <c r="ABP5" s="60"/>
      <c r="ABQ5" s="60"/>
      <c r="ABR5" s="60"/>
      <c r="ABS5" s="60"/>
      <c r="ABT5" s="60"/>
      <c r="ABU5" s="60"/>
      <c r="ABV5" s="60"/>
      <c r="ABW5" s="60"/>
      <c r="ABX5" s="60"/>
      <c r="ABY5" s="60"/>
      <c r="ABZ5" s="60"/>
      <c r="ACA5" s="60"/>
      <c r="ACB5" s="60"/>
      <c r="ACC5" s="60"/>
      <c r="ACD5" s="60"/>
      <c r="ACE5" s="60"/>
      <c r="ACF5" s="60"/>
      <c r="ACG5" s="60"/>
      <c r="ACH5" s="60"/>
      <c r="ACI5" s="60"/>
      <c r="ACJ5" s="60"/>
      <c r="ACK5" s="60"/>
      <c r="ACL5" s="60"/>
      <c r="ACM5" s="60"/>
      <c r="ACN5" s="60"/>
      <c r="ACO5" s="60"/>
      <c r="ACP5" s="60"/>
      <c r="ACQ5" s="60"/>
      <c r="ACR5" s="60"/>
      <c r="ACS5" s="60"/>
      <c r="ACT5" s="60"/>
      <c r="ACU5" s="60"/>
      <c r="ACV5" s="60"/>
      <c r="ACW5" s="60"/>
      <c r="ACX5" s="60"/>
      <c r="ACY5" s="60"/>
      <c r="ACZ5" s="60"/>
      <c r="ADA5" s="60"/>
      <c r="ADB5" s="60"/>
      <c r="ADC5" s="60"/>
      <c r="ADD5" s="60"/>
      <c r="ADE5" s="60"/>
      <c r="ADF5" s="60"/>
      <c r="ADG5" s="60"/>
      <c r="ADH5" s="60"/>
      <c r="ADI5" s="60"/>
      <c r="ADJ5" s="60"/>
      <c r="ADK5" s="60"/>
      <c r="ADL5" s="60"/>
      <c r="ADM5" s="60"/>
      <c r="ADN5" s="60"/>
      <c r="ADO5" s="60"/>
      <c r="ADP5" s="60"/>
      <c r="ADQ5" s="60"/>
      <c r="ADR5" s="60"/>
      <c r="ADS5" s="60"/>
      <c r="ADT5" s="60"/>
      <c r="ADU5" s="60"/>
      <c r="ADV5" s="60"/>
      <c r="ADW5" s="60"/>
      <c r="ADX5" s="60"/>
      <c r="ADY5" s="60"/>
      <c r="ADZ5" s="60"/>
      <c r="AEA5" s="60"/>
      <c r="AEB5" s="60"/>
      <c r="AEC5" s="60"/>
      <c r="AED5" s="60"/>
      <c r="AEE5" s="60"/>
      <c r="AEF5" s="60"/>
      <c r="AEG5" s="60"/>
      <c r="AEH5" s="60"/>
      <c r="AEI5" s="60"/>
      <c r="AEJ5" s="60"/>
      <c r="AEK5" s="60"/>
      <c r="AEL5" s="60"/>
      <c r="AEM5" s="60"/>
      <c r="AEN5" s="60"/>
      <c r="AEO5" s="60"/>
      <c r="AEP5" s="60"/>
      <c r="AEQ5" s="60"/>
      <c r="AER5" s="60"/>
      <c r="AES5" s="60"/>
      <c r="AET5" s="60"/>
      <c r="AEU5" s="60"/>
      <c r="AEV5" s="60"/>
      <c r="AEW5" s="60"/>
      <c r="AEX5" s="60"/>
      <c r="AEY5" s="60"/>
      <c r="AEZ5" s="60"/>
      <c r="AFA5" s="60"/>
      <c r="AFB5" s="60"/>
      <c r="AFC5" s="60"/>
      <c r="AFD5" s="60"/>
      <c r="AFE5" s="60"/>
      <c r="AFF5" s="60"/>
      <c r="AFG5" s="60"/>
      <c r="AFH5" s="60"/>
      <c r="AFI5" s="60"/>
      <c r="AFJ5" s="60"/>
      <c r="AFK5" s="60"/>
      <c r="AFL5" s="60"/>
      <c r="AFM5" s="60"/>
      <c r="AFN5" s="60"/>
      <c r="AFO5" s="60"/>
      <c r="AFP5" s="60"/>
      <c r="AFQ5" s="60"/>
      <c r="AFR5" s="60"/>
      <c r="AFS5" s="60"/>
      <c r="AFT5" s="60"/>
      <c r="AFU5" s="60"/>
      <c r="AFV5" s="60"/>
      <c r="AFW5" s="60"/>
      <c r="AFX5" s="60"/>
      <c r="AFY5" s="60"/>
      <c r="AFZ5" s="60"/>
      <c r="AGA5" s="60"/>
      <c r="AGB5" s="60"/>
      <c r="AGC5" s="60"/>
      <c r="AGD5" s="60"/>
      <c r="AGE5" s="60"/>
      <c r="AGF5" s="60"/>
      <c r="AGG5" s="60"/>
      <c r="AGH5" s="60"/>
      <c r="AGI5" s="60"/>
      <c r="AGJ5" s="60"/>
      <c r="AGK5" s="60"/>
      <c r="AGL5" s="60"/>
      <c r="AGM5" s="60"/>
      <c r="AGN5" s="60"/>
      <c r="AGO5" s="60"/>
      <c r="AGP5" s="60"/>
      <c r="AGQ5" s="60"/>
      <c r="AGR5" s="60"/>
      <c r="AGS5" s="60"/>
      <c r="AGT5" s="60"/>
      <c r="AGU5" s="60"/>
      <c r="AGV5" s="60"/>
      <c r="AGW5" s="60"/>
      <c r="AGX5" s="60"/>
      <c r="AGY5" s="60"/>
      <c r="AGZ5" s="60"/>
      <c r="AHA5" s="60"/>
      <c r="AHB5" s="60"/>
      <c r="AHC5" s="60"/>
      <c r="AHD5" s="60"/>
      <c r="AHE5" s="60"/>
      <c r="AHF5" s="60"/>
      <c r="AHG5" s="60"/>
      <c r="AHH5" s="60"/>
      <c r="AHI5" s="60"/>
      <c r="AHJ5" s="60"/>
      <c r="AHK5" s="60"/>
      <c r="AHL5" s="60"/>
      <c r="AHM5" s="60"/>
      <c r="AHN5" s="60"/>
      <c r="AHO5" s="60"/>
      <c r="AHP5" s="60"/>
      <c r="AHQ5" s="60"/>
      <c r="AHR5" s="60"/>
      <c r="AHS5" s="60"/>
      <c r="AHT5" s="60"/>
      <c r="AHU5" s="60"/>
      <c r="AHV5" s="60"/>
      <c r="AHW5" s="60"/>
      <c r="AHX5" s="60"/>
      <c r="AHY5" s="60"/>
      <c r="AHZ5" s="60"/>
      <c r="AIA5" s="60"/>
      <c r="AIB5" s="60"/>
      <c r="AIC5" s="60"/>
      <c r="AID5" s="60"/>
      <c r="AIE5" s="60"/>
      <c r="AIF5" s="60"/>
      <c r="AIG5" s="60"/>
      <c r="AIH5" s="60"/>
      <c r="AII5" s="60"/>
      <c r="AIJ5" s="60"/>
      <c r="AIK5" s="60"/>
      <c r="AIL5" s="60"/>
      <c r="AIM5" s="60"/>
      <c r="AIN5" s="60"/>
      <c r="AIO5" s="60"/>
      <c r="AIP5" s="60"/>
      <c r="AIQ5" s="60"/>
      <c r="AIR5" s="60"/>
      <c r="AIS5" s="60"/>
      <c r="AIT5" s="60"/>
      <c r="AIU5" s="60"/>
      <c r="AIV5" s="60"/>
      <c r="AIW5" s="60"/>
      <c r="AIX5" s="60"/>
      <c r="AIY5" s="60"/>
      <c r="AIZ5" s="60"/>
      <c r="AJA5" s="60"/>
      <c r="AJB5" s="60"/>
      <c r="AJC5" s="60"/>
      <c r="AJD5" s="60"/>
      <c r="AJE5" s="60"/>
      <c r="AJF5" s="60"/>
      <c r="AJG5" s="60"/>
      <c r="AJH5" s="60"/>
      <c r="AJI5" s="60"/>
      <c r="AJJ5" s="60"/>
      <c r="AJK5" s="60"/>
      <c r="AJL5" s="60"/>
      <c r="AJM5" s="60"/>
      <c r="AJN5" s="60"/>
      <c r="AJO5" s="60"/>
      <c r="AJP5" s="60"/>
      <c r="AJQ5" s="60"/>
      <c r="AJR5" s="60"/>
      <c r="AJS5" s="60"/>
      <c r="AJT5" s="60"/>
      <c r="AJU5" s="60"/>
      <c r="AJV5" s="60"/>
      <c r="AJW5" s="60"/>
      <c r="AJX5" s="60"/>
      <c r="AJY5" s="60"/>
      <c r="AJZ5" s="60"/>
      <c r="AKA5" s="60"/>
      <c r="AKB5" s="60"/>
      <c r="AKC5" s="60"/>
      <c r="AKD5" s="60"/>
      <c r="AKE5" s="60"/>
      <c r="AKF5" s="60"/>
      <c r="AKG5" s="60"/>
      <c r="AKH5" s="60"/>
      <c r="AKI5" s="60"/>
      <c r="AKJ5" s="60"/>
      <c r="AKK5" s="60"/>
      <c r="AKL5" s="60"/>
      <c r="AKM5" s="60"/>
      <c r="AKN5" s="60"/>
      <c r="AKO5" s="60"/>
      <c r="AKP5" s="60"/>
      <c r="AKQ5" s="60"/>
      <c r="AKR5" s="60"/>
      <c r="AKS5" s="60"/>
      <c r="AKT5" s="60"/>
      <c r="AKU5" s="60"/>
      <c r="AKV5" s="60"/>
      <c r="AKW5" s="60"/>
      <c r="AKX5" s="60"/>
      <c r="AKY5" s="60"/>
      <c r="AKZ5" s="60"/>
      <c r="ALA5" s="60"/>
      <c r="ALB5" s="60"/>
      <c r="ALC5" s="60"/>
      <c r="ALD5" s="60"/>
      <c r="ALE5" s="60"/>
      <c r="ALF5" s="60"/>
      <c r="ALG5" s="60"/>
      <c r="ALH5" s="60"/>
      <c r="ALI5" s="60"/>
      <c r="ALJ5" s="60"/>
      <c r="ALK5" s="60"/>
      <c r="ALL5" s="60"/>
      <c r="ALM5" s="60"/>
      <c r="ALN5" s="60"/>
      <c r="ALO5" s="60"/>
      <c r="ALP5" s="60"/>
      <c r="ALQ5" s="60"/>
      <c r="ALR5" s="60"/>
      <c r="ALS5" s="60"/>
      <c r="ALT5" s="60"/>
      <c r="ALU5" s="60"/>
      <c r="ALV5" s="60"/>
      <c r="ALW5" s="60"/>
      <c r="ALX5" s="60"/>
      <c r="ALY5" s="60"/>
      <c r="ALZ5" s="60"/>
      <c r="AMA5" s="60"/>
      <c r="AMB5" s="60"/>
      <c r="AMC5" s="60"/>
      <c r="AMD5" s="60"/>
      <c r="AME5" s="60"/>
      <c r="AMF5" s="60"/>
      <c r="AMG5" s="60"/>
      <c r="AMH5" s="60"/>
      <c r="AMI5" s="60"/>
      <c r="AMJ5" s="60"/>
      <c r="AMK5" s="60"/>
      <c r="AML5" s="60"/>
      <c r="AMM5" s="60"/>
      <c r="AMN5" s="60"/>
      <c r="AMO5" s="60"/>
      <c r="AMP5" s="60"/>
      <c r="AMQ5" s="60"/>
      <c r="AMR5" s="60"/>
      <c r="AMS5" s="60"/>
      <c r="AMT5" s="60"/>
      <c r="AMU5" s="60"/>
      <c r="AMV5" s="60"/>
      <c r="AMW5" s="60"/>
      <c r="AMX5" s="60"/>
      <c r="AMY5" s="60"/>
      <c r="AMZ5" s="60"/>
      <c r="ANA5" s="60"/>
      <c r="ANB5" s="60"/>
      <c r="ANC5" s="60"/>
      <c r="AND5" s="60"/>
      <c r="ANE5" s="60"/>
      <c r="ANF5" s="60"/>
      <c r="ANG5" s="60"/>
      <c r="ANH5" s="60"/>
      <c r="ANI5" s="60"/>
      <c r="ANJ5" s="60"/>
      <c r="ANK5" s="60"/>
      <c r="ANL5" s="60"/>
      <c r="ANM5" s="60"/>
      <c r="ANN5" s="60"/>
      <c r="ANO5" s="60"/>
      <c r="ANP5" s="60"/>
      <c r="ANQ5" s="60"/>
      <c r="ANR5" s="60"/>
      <c r="ANS5" s="60"/>
      <c r="ANT5" s="60"/>
      <c r="ANU5" s="60"/>
      <c r="ANV5" s="60"/>
      <c r="ANW5" s="60"/>
      <c r="ANX5" s="60"/>
      <c r="ANY5" s="60"/>
      <c r="ANZ5" s="60"/>
      <c r="AOA5" s="60"/>
      <c r="AOB5" s="60"/>
      <c r="AOC5" s="60"/>
      <c r="AOD5" s="60"/>
      <c r="AOE5" s="60"/>
      <c r="AOF5" s="60"/>
      <c r="AOG5" s="60"/>
      <c r="AOH5" s="60"/>
      <c r="AOI5" s="60"/>
      <c r="AOJ5" s="60"/>
      <c r="AOK5" s="60"/>
      <c r="AOL5" s="60"/>
      <c r="AOM5" s="60"/>
      <c r="AON5" s="60"/>
      <c r="AOO5" s="60"/>
      <c r="AOP5" s="60"/>
      <c r="AOQ5" s="60"/>
      <c r="AOR5" s="60"/>
      <c r="AOS5" s="60"/>
      <c r="AOT5" s="60"/>
      <c r="AOU5" s="60"/>
      <c r="AOV5" s="60"/>
      <c r="AOW5" s="60"/>
      <c r="AOX5" s="60"/>
      <c r="AOY5" s="60"/>
      <c r="AOZ5" s="60"/>
      <c r="APA5" s="60"/>
      <c r="APB5" s="60"/>
      <c r="APC5" s="60"/>
      <c r="APD5" s="60"/>
      <c r="APE5" s="60"/>
      <c r="APF5" s="60"/>
      <c r="APG5" s="60"/>
      <c r="APH5" s="60"/>
      <c r="API5" s="60"/>
      <c r="APJ5" s="60"/>
      <c r="APK5" s="60"/>
      <c r="APL5" s="60"/>
      <c r="APM5" s="60"/>
      <c r="APN5" s="60"/>
      <c r="APO5" s="60"/>
      <c r="APP5" s="60"/>
      <c r="APQ5" s="60"/>
      <c r="APR5" s="60"/>
      <c r="APS5" s="60"/>
      <c r="APT5" s="60"/>
      <c r="APU5" s="60"/>
      <c r="APV5" s="60"/>
      <c r="APW5" s="60"/>
      <c r="APX5" s="60"/>
      <c r="APY5" s="60"/>
      <c r="APZ5" s="60"/>
      <c r="AQA5" s="60"/>
      <c r="AQB5" s="60"/>
      <c r="AQC5" s="60"/>
      <c r="AQD5" s="60"/>
      <c r="AQE5" s="60"/>
      <c r="AQF5" s="60"/>
      <c r="AQG5" s="60"/>
      <c r="AQH5" s="60"/>
      <c r="AQI5" s="60"/>
      <c r="AQJ5" s="60"/>
      <c r="AQK5" s="60"/>
      <c r="AQL5" s="60"/>
      <c r="AQM5" s="60"/>
      <c r="AQN5" s="60"/>
      <c r="AQO5" s="60"/>
      <c r="AQP5" s="60"/>
      <c r="AQQ5" s="60"/>
      <c r="AQR5" s="60"/>
      <c r="AQS5" s="60"/>
      <c r="AQT5" s="60"/>
      <c r="AQU5" s="60"/>
      <c r="AQV5" s="60"/>
      <c r="AQW5" s="60"/>
      <c r="AQX5" s="60"/>
      <c r="AQY5" s="60"/>
      <c r="XAT5" s="59"/>
      <c r="XAU5" s="59"/>
      <c r="XAV5" s="59"/>
      <c r="XAW5" s="59"/>
    </row>
    <row r="6" spans="1:1148 16270:16278" s="57" customFormat="1" ht="12.9" x14ac:dyDescent="0.4">
      <c r="A6" s="89"/>
      <c r="B6" s="90" t="str">
        <f>IF(Register!B6="","",Register!B6)</f>
        <v/>
      </c>
      <c r="C6" s="90"/>
      <c r="D6" s="90"/>
      <c r="E6" s="90"/>
      <c r="F6" s="91"/>
      <c r="G6" s="100" t="s">
        <v>142</v>
      </c>
      <c r="H6" s="101" t="str">
        <f>Register!O6</f>
        <v>[Ref.-No.]</v>
      </c>
      <c r="I6" s="101"/>
      <c r="J6" s="101"/>
      <c r="K6" s="101"/>
      <c r="L6" s="102"/>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1"/>
      <c r="FP6" s="61"/>
      <c r="FQ6" s="61"/>
      <c r="FR6" s="61"/>
      <c r="FS6" s="61"/>
      <c r="FT6" s="61"/>
      <c r="FU6" s="61"/>
      <c r="FV6" s="61"/>
      <c r="FW6" s="61"/>
      <c r="FX6" s="61"/>
      <c r="FY6" s="61"/>
      <c r="FZ6" s="61"/>
      <c r="GA6" s="61"/>
      <c r="GB6" s="61"/>
      <c r="GC6" s="61"/>
      <c r="GD6" s="61"/>
      <c r="GE6" s="61"/>
      <c r="GF6" s="61"/>
      <c r="GG6" s="61"/>
      <c r="GH6" s="61"/>
      <c r="GI6" s="61"/>
      <c r="GJ6" s="61"/>
      <c r="GK6" s="61"/>
      <c r="GL6" s="61"/>
      <c r="GM6" s="61"/>
      <c r="GN6" s="61"/>
      <c r="GO6" s="61"/>
      <c r="GP6" s="61"/>
      <c r="GQ6" s="61"/>
      <c r="GR6" s="61"/>
      <c r="GS6" s="61"/>
      <c r="GT6" s="61"/>
      <c r="GU6" s="61"/>
      <c r="GV6" s="61"/>
      <c r="GW6" s="61"/>
      <c r="GX6" s="61"/>
      <c r="GY6" s="61"/>
      <c r="GZ6" s="61"/>
      <c r="HA6" s="61"/>
      <c r="HB6" s="61"/>
      <c r="HC6" s="61"/>
      <c r="HD6" s="61"/>
      <c r="HE6" s="61"/>
      <c r="HF6" s="61"/>
      <c r="HG6" s="61"/>
      <c r="HH6" s="61"/>
      <c r="HI6" s="61"/>
      <c r="HJ6" s="61"/>
      <c r="HK6" s="61"/>
      <c r="HL6" s="61"/>
      <c r="HM6" s="61"/>
      <c r="HN6" s="61"/>
      <c r="HO6" s="61"/>
      <c r="HP6" s="61"/>
      <c r="HQ6" s="61"/>
      <c r="HR6" s="61"/>
      <c r="HS6" s="61"/>
      <c r="HT6" s="61"/>
      <c r="HU6" s="61"/>
      <c r="HV6" s="61"/>
      <c r="HW6" s="61"/>
      <c r="HX6" s="61"/>
      <c r="HY6" s="61"/>
      <c r="HZ6" s="61"/>
      <c r="IA6" s="61"/>
      <c r="IB6" s="61"/>
      <c r="IC6" s="61"/>
      <c r="ID6" s="61"/>
      <c r="IE6" s="61"/>
      <c r="IF6" s="61"/>
      <c r="IG6" s="61"/>
      <c r="IH6" s="61"/>
      <c r="II6" s="61"/>
      <c r="IJ6" s="61"/>
      <c r="IK6" s="61"/>
      <c r="IL6" s="61"/>
      <c r="IM6" s="61"/>
      <c r="IN6" s="61"/>
      <c r="IO6" s="61"/>
      <c r="IP6" s="61"/>
      <c r="IQ6" s="61"/>
      <c r="IR6" s="61"/>
      <c r="IS6" s="61"/>
      <c r="IT6" s="61"/>
      <c r="IU6" s="61"/>
      <c r="IV6" s="61"/>
      <c r="IW6" s="61"/>
      <c r="IX6" s="61"/>
      <c r="IY6" s="61"/>
      <c r="IZ6" s="61"/>
      <c r="JA6" s="61"/>
      <c r="JB6" s="61"/>
      <c r="JC6" s="61"/>
      <c r="JD6" s="61"/>
      <c r="JE6" s="61"/>
      <c r="JF6" s="61"/>
      <c r="JG6" s="61"/>
      <c r="JH6" s="61"/>
      <c r="JI6" s="61"/>
      <c r="JJ6" s="61"/>
      <c r="JK6" s="61"/>
      <c r="JL6" s="61"/>
      <c r="JM6" s="61"/>
      <c r="JN6" s="61"/>
      <c r="JO6" s="61"/>
      <c r="JP6" s="61"/>
      <c r="JQ6" s="61"/>
      <c r="JR6" s="61"/>
      <c r="JS6" s="61"/>
      <c r="JT6" s="61"/>
      <c r="JU6" s="61"/>
      <c r="JV6" s="61"/>
      <c r="JW6" s="61"/>
      <c r="JX6" s="61"/>
      <c r="JY6" s="61"/>
      <c r="JZ6" s="61"/>
      <c r="KA6" s="61"/>
      <c r="KB6" s="61"/>
      <c r="KC6" s="61"/>
      <c r="KD6" s="61"/>
      <c r="KE6" s="61"/>
      <c r="KF6" s="61"/>
      <c r="KG6" s="61"/>
      <c r="KH6" s="61"/>
      <c r="KI6" s="61"/>
      <c r="KJ6" s="61"/>
      <c r="KK6" s="61"/>
      <c r="KL6" s="61"/>
      <c r="KM6" s="61"/>
      <c r="KN6" s="61"/>
      <c r="KO6" s="61"/>
      <c r="KP6" s="61"/>
      <c r="KQ6" s="61"/>
      <c r="KR6" s="61"/>
      <c r="KS6" s="61"/>
      <c r="KT6" s="61"/>
      <c r="KU6" s="61"/>
      <c r="KV6" s="61"/>
      <c r="KW6" s="61"/>
      <c r="KX6" s="61"/>
      <c r="KY6" s="61"/>
      <c r="KZ6" s="61"/>
      <c r="LA6" s="61"/>
      <c r="LB6" s="61"/>
      <c r="LC6" s="61"/>
      <c r="LD6" s="61"/>
      <c r="LE6" s="61"/>
      <c r="LF6" s="61"/>
      <c r="LG6" s="61"/>
      <c r="LH6" s="61"/>
      <c r="LI6" s="61"/>
      <c r="LJ6" s="61"/>
      <c r="LK6" s="61"/>
      <c r="LL6" s="61"/>
      <c r="LM6" s="61"/>
      <c r="LN6" s="61"/>
      <c r="LO6" s="61"/>
      <c r="LP6" s="61"/>
      <c r="LQ6" s="61"/>
      <c r="LR6" s="61"/>
      <c r="LS6" s="61"/>
      <c r="LT6" s="61"/>
      <c r="LU6" s="61"/>
      <c r="LV6" s="61"/>
      <c r="LW6" s="61"/>
      <c r="LX6" s="61"/>
      <c r="LY6" s="61"/>
      <c r="LZ6" s="61"/>
      <c r="MA6" s="61"/>
      <c r="MB6" s="61"/>
      <c r="MC6" s="61"/>
      <c r="MD6" s="61"/>
      <c r="ME6" s="61"/>
      <c r="MF6" s="61"/>
      <c r="MG6" s="61"/>
      <c r="MH6" s="61"/>
      <c r="MI6" s="61"/>
      <c r="MJ6" s="61"/>
      <c r="MK6" s="61"/>
      <c r="ML6" s="61"/>
      <c r="MM6" s="61"/>
      <c r="MN6" s="61"/>
      <c r="MO6" s="61"/>
      <c r="MP6" s="61"/>
      <c r="MQ6" s="61"/>
      <c r="MR6" s="61"/>
      <c r="MS6" s="61"/>
      <c r="MT6" s="61"/>
      <c r="MU6" s="61"/>
      <c r="MV6" s="61"/>
      <c r="MW6" s="61"/>
      <c r="MX6" s="61"/>
      <c r="MY6" s="61"/>
      <c r="MZ6" s="61"/>
      <c r="NA6" s="61"/>
      <c r="NB6" s="61"/>
      <c r="NC6" s="61"/>
      <c r="ND6" s="61"/>
      <c r="NE6" s="61"/>
      <c r="NF6" s="61"/>
      <c r="NG6" s="61"/>
      <c r="NH6" s="61"/>
      <c r="NI6" s="61"/>
      <c r="NJ6" s="61"/>
      <c r="NK6" s="61"/>
      <c r="NL6" s="61"/>
      <c r="NM6" s="61"/>
      <c r="NN6" s="61"/>
      <c r="NO6" s="61"/>
      <c r="NP6" s="61"/>
      <c r="NQ6" s="61"/>
      <c r="NR6" s="61"/>
      <c r="NS6" s="61"/>
      <c r="NT6" s="61"/>
      <c r="NU6" s="61"/>
      <c r="NV6" s="61"/>
      <c r="NW6" s="61"/>
      <c r="NX6" s="61"/>
      <c r="NY6" s="61"/>
      <c r="NZ6" s="61"/>
      <c r="OA6" s="61"/>
      <c r="OB6" s="61"/>
      <c r="OC6" s="61"/>
      <c r="OD6" s="61"/>
      <c r="OE6" s="61"/>
      <c r="OF6" s="61"/>
      <c r="OG6" s="61"/>
      <c r="OH6" s="61"/>
      <c r="OI6" s="61"/>
      <c r="OJ6" s="61"/>
      <c r="OK6" s="61"/>
      <c r="OL6" s="61"/>
      <c r="OM6" s="61"/>
      <c r="ON6" s="61"/>
      <c r="OO6" s="61"/>
      <c r="OP6" s="61"/>
      <c r="OQ6" s="61"/>
      <c r="OR6" s="61"/>
      <c r="OS6" s="61"/>
      <c r="OT6" s="61"/>
      <c r="OU6" s="61"/>
      <c r="OV6" s="61"/>
      <c r="OW6" s="61"/>
      <c r="OX6" s="61"/>
      <c r="OY6" s="61"/>
      <c r="OZ6" s="61"/>
      <c r="PA6" s="61"/>
      <c r="PB6" s="61"/>
      <c r="PC6" s="61"/>
      <c r="PD6" s="61"/>
      <c r="PE6" s="61"/>
      <c r="PF6" s="61"/>
      <c r="PG6" s="61"/>
      <c r="PH6" s="61"/>
      <c r="PI6" s="61"/>
      <c r="PJ6" s="61"/>
      <c r="PK6" s="61"/>
      <c r="PL6" s="61"/>
      <c r="PM6" s="61"/>
      <c r="PN6" s="61"/>
      <c r="PO6" s="61"/>
      <c r="PP6" s="61"/>
      <c r="PQ6" s="61"/>
      <c r="PR6" s="61"/>
      <c r="PS6" s="61"/>
      <c r="PT6" s="61"/>
      <c r="PU6" s="61"/>
      <c r="PV6" s="61"/>
      <c r="PW6" s="61"/>
      <c r="PX6" s="61"/>
      <c r="PY6" s="61"/>
      <c r="PZ6" s="61"/>
      <c r="QA6" s="61"/>
      <c r="QB6" s="61"/>
      <c r="QC6" s="61"/>
      <c r="QD6" s="61"/>
      <c r="QE6" s="61"/>
      <c r="QF6" s="61"/>
      <c r="QG6" s="61"/>
      <c r="QH6" s="61"/>
      <c r="QI6" s="61"/>
      <c r="QJ6" s="61"/>
      <c r="QK6" s="61"/>
      <c r="QL6" s="61"/>
      <c r="QM6" s="61"/>
      <c r="QN6" s="61"/>
      <c r="QO6" s="61"/>
      <c r="QP6" s="61"/>
      <c r="QQ6" s="61"/>
      <c r="QR6" s="61"/>
      <c r="QS6" s="61"/>
      <c r="QT6" s="61"/>
      <c r="QU6" s="61"/>
      <c r="QV6" s="61"/>
      <c r="QW6" s="61"/>
      <c r="QX6" s="61"/>
      <c r="QY6" s="61"/>
      <c r="QZ6" s="61"/>
      <c r="RA6" s="61"/>
      <c r="RB6" s="61"/>
      <c r="RC6" s="61"/>
      <c r="RD6" s="61"/>
      <c r="RE6" s="61"/>
      <c r="RF6" s="61"/>
      <c r="RG6" s="61"/>
      <c r="RH6" s="61"/>
      <c r="RI6" s="61"/>
      <c r="RJ6" s="61"/>
      <c r="RK6" s="61"/>
      <c r="RL6" s="61"/>
      <c r="RM6" s="61"/>
      <c r="RN6" s="61"/>
      <c r="RO6" s="61"/>
      <c r="RP6" s="61"/>
      <c r="RQ6" s="61"/>
      <c r="RR6" s="61"/>
      <c r="RS6" s="61"/>
      <c r="RT6" s="61"/>
      <c r="RU6" s="61"/>
      <c r="RV6" s="61"/>
      <c r="RW6" s="61"/>
      <c r="RX6" s="61"/>
      <c r="RY6" s="61"/>
      <c r="RZ6" s="61"/>
      <c r="SA6" s="61"/>
      <c r="SB6" s="61"/>
      <c r="SC6" s="61"/>
      <c r="SD6" s="61"/>
      <c r="SE6" s="61"/>
      <c r="SF6" s="61"/>
      <c r="SG6" s="61"/>
      <c r="SH6" s="61"/>
      <c r="SI6" s="61"/>
      <c r="SJ6" s="61"/>
      <c r="SK6" s="61"/>
      <c r="SL6" s="61"/>
      <c r="SM6" s="61"/>
      <c r="SN6" s="61"/>
      <c r="SO6" s="61"/>
      <c r="SP6" s="61"/>
      <c r="SQ6" s="61"/>
      <c r="SR6" s="61"/>
      <c r="SS6" s="61"/>
      <c r="ST6" s="61"/>
      <c r="SU6" s="61"/>
      <c r="SV6" s="61"/>
      <c r="SW6" s="61"/>
      <c r="SX6" s="61"/>
      <c r="SY6" s="61"/>
      <c r="SZ6" s="61"/>
      <c r="TA6" s="61"/>
      <c r="TB6" s="61"/>
      <c r="TC6" s="61"/>
      <c r="TD6" s="61"/>
      <c r="TE6" s="61"/>
      <c r="TF6" s="61"/>
      <c r="TG6" s="61"/>
      <c r="TH6" s="61"/>
      <c r="TI6" s="61"/>
      <c r="TJ6" s="61"/>
      <c r="TK6" s="61"/>
      <c r="TL6" s="61"/>
      <c r="TM6" s="61"/>
      <c r="TN6" s="61"/>
      <c r="TO6" s="61"/>
      <c r="TP6" s="61"/>
      <c r="TQ6" s="61"/>
      <c r="TR6" s="61"/>
      <c r="TS6" s="61"/>
      <c r="TT6" s="61"/>
      <c r="TU6" s="61"/>
      <c r="TV6" s="61"/>
      <c r="TW6" s="61"/>
      <c r="TX6" s="61"/>
      <c r="TY6" s="61"/>
      <c r="TZ6" s="61"/>
      <c r="UA6" s="61"/>
      <c r="UB6" s="61"/>
      <c r="UC6" s="61"/>
      <c r="UD6" s="61"/>
      <c r="UE6" s="61"/>
      <c r="UF6" s="61"/>
      <c r="UG6" s="61"/>
      <c r="UH6" s="61"/>
      <c r="UI6" s="61"/>
      <c r="UJ6" s="61"/>
      <c r="UK6" s="61"/>
      <c r="UL6" s="61"/>
      <c r="UM6" s="61"/>
      <c r="UN6" s="61"/>
      <c r="UO6" s="61"/>
      <c r="UP6" s="61"/>
      <c r="UQ6" s="61"/>
      <c r="UR6" s="61"/>
      <c r="US6" s="61"/>
      <c r="UT6" s="61"/>
      <c r="UU6" s="61"/>
      <c r="UV6" s="61"/>
      <c r="UW6" s="61"/>
      <c r="UX6" s="61"/>
      <c r="UY6" s="61"/>
      <c r="UZ6" s="61"/>
      <c r="VA6" s="61"/>
      <c r="VB6" s="61"/>
      <c r="VC6" s="61"/>
      <c r="VD6" s="61"/>
      <c r="VE6" s="61"/>
      <c r="VF6" s="61"/>
      <c r="VG6" s="61"/>
      <c r="VH6" s="61"/>
      <c r="VI6" s="61"/>
      <c r="VJ6" s="61"/>
      <c r="VK6" s="61"/>
      <c r="VL6" s="61"/>
      <c r="VM6" s="61"/>
      <c r="VN6" s="61"/>
      <c r="VO6" s="61"/>
      <c r="VP6" s="61"/>
      <c r="VQ6" s="61"/>
      <c r="VR6" s="61"/>
      <c r="VS6" s="61"/>
      <c r="VT6" s="61"/>
      <c r="VU6" s="61"/>
      <c r="VV6" s="61"/>
      <c r="VW6" s="61"/>
      <c r="VX6" s="61"/>
      <c r="VY6" s="61"/>
      <c r="VZ6" s="61"/>
      <c r="WA6" s="61"/>
      <c r="WB6" s="61"/>
      <c r="WC6" s="61"/>
      <c r="WD6" s="61"/>
      <c r="WE6" s="61"/>
      <c r="WF6" s="61"/>
      <c r="WG6" s="61"/>
      <c r="WH6" s="61"/>
      <c r="WI6" s="61"/>
      <c r="WJ6" s="61"/>
      <c r="WK6" s="61"/>
      <c r="WL6" s="61"/>
      <c r="WM6" s="61"/>
      <c r="WN6" s="61"/>
      <c r="WO6" s="61"/>
      <c r="WP6" s="61"/>
      <c r="WQ6" s="61"/>
      <c r="WR6" s="61"/>
      <c r="WS6" s="61"/>
      <c r="WT6" s="61"/>
      <c r="WU6" s="61"/>
      <c r="WV6" s="61"/>
      <c r="WW6" s="61"/>
      <c r="WX6" s="61"/>
      <c r="WY6" s="61"/>
      <c r="WZ6" s="61"/>
      <c r="XA6" s="61"/>
      <c r="XB6" s="61"/>
      <c r="XC6" s="61"/>
      <c r="XD6" s="61"/>
      <c r="XE6" s="61"/>
      <c r="XF6" s="61"/>
      <c r="XG6" s="61"/>
      <c r="XH6" s="61"/>
      <c r="XI6" s="61"/>
      <c r="XJ6" s="61"/>
      <c r="XK6" s="61"/>
      <c r="XL6" s="61"/>
      <c r="XM6" s="61"/>
      <c r="XN6" s="61"/>
      <c r="XO6" s="61"/>
      <c r="XP6" s="61"/>
      <c r="XQ6" s="61"/>
      <c r="XR6" s="61"/>
      <c r="XS6" s="61"/>
      <c r="XT6" s="61"/>
      <c r="XU6" s="61"/>
      <c r="XV6" s="61"/>
      <c r="XW6" s="61"/>
      <c r="XX6" s="61"/>
      <c r="XY6" s="61"/>
      <c r="XZ6" s="61"/>
      <c r="YA6" s="61"/>
      <c r="YB6" s="61"/>
      <c r="YC6" s="61"/>
      <c r="YD6" s="61"/>
      <c r="YE6" s="61"/>
      <c r="YF6" s="61"/>
      <c r="YG6" s="61"/>
      <c r="YH6" s="61"/>
      <c r="YI6" s="61"/>
      <c r="YJ6" s="61"/>
      <c r="YK6" s="61"/>
      <c r="YL6" s="61"/>
      <c r="YM6" s="61"/>
      <c r="YN6" s="61"/>
      <c r="YO6" s="61"/>
      <c r="YP6" s="61"/>
      <c r="YQ6" s="61"/>
      <c r="YR6" s="61"/>
      <c r="YS6" s="61"/>
      <c r="YT6" s="61"/>
      <c r="YU6" s="61"/>
      <c r="YV6" s="61"/>
      <c r="YW6" s="61"/>
      <c r="YX6" s="61"/>
      <c r="YY6" s="61"/>
      <c r="YZ6" s="61"/>
      <c r="ZA6" s="61"/>
      <c r="ZB6" s="61"/>
      <c r="ZC6" s="61"/>
      <c r="ZD6" s="61"/>
      <c r="ZE6" s="61"/>
      <c r="ZF6" s="61"/>
      <c r="ZG6" s="61"/>
      <c r="ZH6" s="61"/>
      <c r="ZI6" s="61"/>
      <c r="ZJ6" s="61"/>
      <c r="ZK6" s="61"/>
      <c r="ZL6" s="61"/>
      <c r="ZM6" s="61"/>
      <c r="ZN6" s="61"/>
      <c r="ZO6" s="61"/>
      <c r="ZP6" s="61"/>
      <c r="ZQ6" s="61"/>
      <c r="ZR6" s="61"/>
      <c r="ZS6" s="61"/>
      <c r="ZT6" s="61"/>
      <c r="ZU6" s="61"/>
      <c r="ZV6" s="61"/>
      <c r="ZW6" s="61"/>
      <c r="ZX6" s="61"/>
      <c r="ZY6" s="61"/>
      <c r="ZZ6" s="61"/>
      <c r="AAA6" s="61"/>
      <c r="AAB6" s="61"/>
      <c r="AAC6" s="61"/>
      <c r="AAD6" s="61"/>
      <c r="AAE6" s="61"/>
      <c r="AAF6" s="61"/>
      <c r="AAG6" s="61"/>
      <c r="AAH6" s="61"/>
      <c r="AAI6" s="61"/>
      <c r="AAJ6" s="61"/>
      <c r="AAK6" s="61"/>
      <c r="AAL6" s="61"/>
      <c r="AAM6" s="61"/>
      <c r="AAN6" s="61"/>
      <c r="AAO6" s="61"/>
      <c r="AAP6" s="61"/>
      <c r="AAQ6" s="61"/>
      <c r="AAR6" s="61"/>
      <c r="AAS6" s="61"/>
      <c r="AAT6" s="61"/>
      <c r="AAU6" s="61"/>
      <c r="AAV6" s="61"/>
      <c r="AAW6" s="61"/>
      <c r="AAX6" s="61"/>
      <c r="AAY6" s="61"/>
      <c r="AAZ6" s="61"/>
      <c r="ABA6" s="61"/>
      <c r="ABB6" s="61"/>
      <c r="ABC6" s="61"/>
      <c r="ABD6" s="61"/>
      <c r="ABE6" s="61"/>
      <c r="ABF6" s="61"/>
      <c r="ABG6" s="61"/>
      <c r="ABH6" s="61"/>
      <c r="ABI6" s="61"/>
      <c r="ABJ6" s="61"/>
      <c r="ABK6" s="61"/>
      <c r="ABL6" s="61"/>
      <c r="ABM6" s="61"/>
      <c r="ABN6" s="61"/>
      <c r="ABO6" s="61"/>
      <c r="ABP6" s="61"/>
      <c r="ABQ6" s="61"/>
      <c r="ABR6" s="61"/>
      <c r="ABS6" s="61"/>
      <c r="ABT6" s="61"/>
      <c r="ABU6" s="61"/>
      <c r="ABV6" s="61"/>
      <c r="ABW6" s="61"/>
      <c r="ABX6" s="61"/>
      <c r="ABY6" s="61"/>
      <c r="ABZ6" s="61"/>
      <c r="ACA6" s="61"/>
      <c r="ACB6" s="61"/>
      <c r="ACC6" s="61"/>
      <c r="ACD6" s="61"/>
      <c r="ACE6" s="61"/>
      <c r="ACF6" s="61"/>
      <c r="ACG6" s="61"/>
      <c r="ACH6" s="61"/>
      <c r="ACI6" s="61"/>
      <c r="ACJ6" s="61"/>
      <c r="ACK6" s="61"/>
      <c r="ACL6" s="61"/>
      <c r="ACM6" s="61"/>
      <c r="ACN6" s="61"/>
      <c r="ACO6" s="61"/>
      <c r="ACP6" s="61"/>
      <c r="ACQ6" s="61"/>
      <c r="ACR6" s="61"/>
      <c r="ACS6" s="61"/>
      <c r="ACT6" s="61"/>
      <c r="ACU6" s="61"/>
      <c r="ACV6" s="61"/>
      <c r="ACW6" s="61"/>
      <c r="ACX6" s="61"/>
      <c r="ACY6" s="61"/>
      <c r="ACZ6" s="61"/>
      <c r="ADA6" s="61"/>
      <c r="ADB6" s="61"/>
      <c r="ADC6" s="61"/>
      <c r="ADD6" s="61"/>
      <c r="ADE6" s="61"/>
      <c r="ADF6" s="61"/>
      <c r="ADG6" s="61"/>
      <c r="ADH6" s="61"/>
      <c r="ADI6" s="61"/>
      <c r="ADJ6" s="61"/>
      <c r="ADK6" s="61"/>
      <c r="ADL6" s="61"/>
      <c r="ADM6" s="61"/>
      <c r="ADN6" s="61"/>
      <c r="ADO6" s="61"/>
      <c r="ADP6" s="61"/>
      <c r="ADQ6" s="61"/>
      <c r="ADR6" s="61"/>
      <c r="ADS6" s="61"/>
      <c r="ADT6" s="61"/>
      <c r="ADU6" s="61"/>
      <c r="ADV6" s="61"/>
      <c r="ADW6" s="61"/>
      <c r="ADX6" s="61"/>
      <c r="ADY6" s="61"/>
      <c r="ADZ6" s="61"/>
      <c r="AEA6" s="61"/>
      <c r="AEB6" s="61"/>
      <c r="AEC6" s="61"/>
      <c r="AED6" s="61"/>
      <c r="AEE6" s="61"/>
      <c r="AEF6" s="61"/>
      <c r="AEG6" s="61"/>
      <c r="AEH6" s="61"/>
      <c r="AEI6" s="61"/>
      <c r="AEJ6" s="61"/>
      <c r="AEK6" s="61"/>
      <c r="AEL6" s="61"/>
      <c r="AEM6" s="61"/>
      <c r="AEN6" s="61"/>
      <c r="AEO6" s="61"/>
      <c r="AEP6" s="61"/>
      <c r="AEQ6" s="61"/>
      <c r="AER6" s="61"/>
      <c r="AES6" s="61"/>
      <c r="AET6" s="61"/>
      <c r="AEU6" s="61"/>
      <c r="AEV6" s="61"/>
      <c r="AEW6" s="61"/>
      <c r="AEX6" s="61"/>
      <c r="AEY6" s="61"/>
      <c r="AEZ6" s="61"/>
      <c r="AFA6" s="61"/>
      <c r="AFB6" s="61"/>
      <c r="AFC6" s="61"/>
      <c r="AFD6" s="61"/>
      <c r="AFE6" s="61"/>
      <c r="AFF6" s="61"/>
      <c r="AFG6" s="61"/>
      <c r="AFH6" s="61"/>
      <c r="AFI6" s="61"/>
      <c r="AFJ6" s="61"/>
      <c r="AFK6" s="61"/>
      <c r="AFL6" s="61"/>
      <c r="AFM6" s="61"/>
      <c r="AFN6" s="61"/>
      <c r="AFO6" s="61"/>
      <c r="AFP6" s="61"/>
      <c r="AFQ6" s="61"/>
      <c r="AFR6" s="61"/>
      <c r="AFS6" s="61"/>
      <c r="AFT6" s="61"/>
      <c r="AFU6" s="61"/>
      <c r="AFV6" s="61"/>
      <c r="AFW6" s="61"/>
      <c r="AFX6" s="61"/>
      <c r="AFY6" s="61"/>
      <c r="AFZ6" s="61"/>
      <c r="AGA6" s="61"/>
      <c r="AGB6" s="61"/>
      <c r="AGC6" s="61"/>
      <c r="AGD6" s="61"/>
      <c r="AGE6" s="61"/>
      <c r="AGF6" s="61"/>
      <c r="AGG6" s="61"/>
      <c r="AGH6" s="61"/>
      <c r="AGI6" s="61"/>
      <c r="AGJ6" s="61"/>
      <c r="AGK6" s="61"/>
      <c r="AGL6" s="61"/>
      <c r="AGM6" s="61"/>
      <c r="AGN6" s="61"/>
      <c r="AGO6" s="61"/>
      <c r="AGP6" s="61"/>
      <c r="AGQ6" s="61"/>
      <c r="AGR6" s="61"/>
      <c r="AGS6" s="61"/>
      <c r="AGT6" s="61"/>
      <c r="AGU6" s="61"/>
      <c r="AGV6" s="61"/>
      <c r="AGW6" s="61"/>
      <c r="AGX6" s="61"/>
      <c r="AGY6" s="61"/>
      <c r="AGZ6" s="61"/>
      <c r="AHA6" s="61"/>
      <c r="AHB6" s="61"/>
      <c r="AHC6" s="61"/>
      <c r="AHD6" s="61"/>
      <c r="AHE6" s="61"/>
      <c r="AHF6" s="61"/>
      <c r="AHG6" s="61"/>
      <c r="AHH6" s="61"/>
      <c r="AHI6" s="61"/>
      <c r="AHJ6" s="61"/>
      <c r="AHK6" s="61"/>
      <c r="AHL6" s="61"/>
      <c r="AHM6" s="61"/>
      <c r="AHN6" s="61"/>
      <c r="AHO6" s="61"/>
      <c r="AHP6" s="61"/>
      <c r="AHQ6" s="61"/>
      <c r="AHR6" s="61"/>
      <c r="AHS6" s="61"/>
      <c r="AHT6" s="61"/>
      <c r="AHU6" s="61"/>
      <c r="AHV6" s="61"/>
      <c r="AHW6" s="61"/>
      <c r="AHX6" s="61"/>
      <c r="AHY6" s="61"/>
      <c r="AHZ6" s="61"/>
      <c r="AIA6" s="61"/>
      <c r="AIB6" s="61"/>
      <c r="AIC6" s="61"/>
      <c r="AID6" s="61"/>
      <c r="AIE6" s="61"/>
      <c r="AIF6" s="61"/>
      <c r="AIG6" s="61"/>
      <c r="AIH6" s="61"/>
      <c r="AII6" s="61"/>
      <c r="AIJ6" s="61"/>
      <c r="AIK6" s="61"/>
      <c r="AIL6" s="61"/>
      <c r="AIM6" s="61"/>
      <c r="AIN6" s="61"/>
      <c r="AIO6" s="61"/>
      <c r="AIP6" s="61"/>
      <c r="AIQ6" s="61"/>
      <c r="AIR6" s="61"/>
      <c r="AIS6" s="61"/>
      <c r="AIT6" s="61"/>
      <c r="AIU6" s="61"/>
      <c r="AIV6" s="61"/>
      <c r="AIW6" s="61"/>
      <c r="AIX6" s="61"/>
      <c r="AIY6" s="61"/>
      <c r="AIZ6" s="61"/>
      <c r="AJA6" s="61"/>
      <c r="AJB6" s="61"/>
      <c r="AJC6" s="61"/>
      <c r="AJD6" s="61"/>
      <c r="AJE6" s="61"/>
      <c r="AJF6" s="61"/>
      <c r="AJG6" s="61"/>
      <c r="AJH6" s="61"/>
      <c r="AJI6" s="61"/>
      <c r="AJJ6" s="61"/>
      <c r="AJK6" s="61"/>
      <c r="AJL6" s="61"/>
      <c r="AJM6" s="61"/>
      <c r="AJN6" s="61"/>
      <c r="AJO6" s="61"/>
      <c r="AJP6" s="61"/>
      <c r="AJQ6" s="61"/>
      <c r="AJR6" s="61"/>
      <c r="AJS6" s="61"/>
      <c r="AJT6" s="61"/>
      <c r="AJU6" s="61"/>
      <c r="AJV6" s="61"/>
      <c r="AJW6" s="61"/>
      <c r="AJX6" s="61"/>
      <c r="AJY6" s="61"/>
      <c r="AJZ6" s="61"/>
      <c r="AKA6" s="61"/>
      <c r="AKB6" s="61"/>
      <c r="AKC6" s="61"/>
      <c r="AKD6" s="61"/>
      <c r="AKE6" s="61"/>
      <c r="AKF6" s="61"/>
      <c r="AKG6" s="61"/>
      <c r="AKH6" s="61"/>
      <c r="AKI6" s="61"/>
      <c r="AKJ6" s="61"/>
      <c r="AKK6" s="61"/>
      <c r="AKL6" s="61"/>
      <c r="AKM6" s="61"/>
      <c r="AKN6" s="61"/>
      <c r="AKO6" s="61"/>
      <c r="AKP6" s="61"/>
      <c r="AKQ6" s="61"/>
      <c r="AKR6" s="61"/>
      <c r="AKS6" s="61"/>
      <c r="AKT6" s="61"/>
      <c r="AKU6" s="61"/>
      <c r="AKV6" s="61"/>
      <c r="AKW6" s="61"/>
      <c r="AKX6" s="61"/>
      <c r="AKY6" s="61"/>
      <c r="AKZ6" s="61"/>
      <c r="ALA6" s="61"/>
      <c r="ALB6" s="61"/>
      <c r="ALC6" s="61"/>
      <c r="ALD6" s="61"/>
      <c r="ALE6" s="61"/>
      <c r="ALF6" s="61"/>
      <c r="ALG6" s="61"/>
      <c r="ALH6" s="61"/>
      <c r="ALI6" s="61"/>
      <c r="ALJ6" s="61"/>
      <c r="ALK6" s="61"/>
      <c r="ALL6" s="61"/>
      <c r="ALM6" s="61"/>
      <c r="ALN6" s="61"/>
      <c r="ALO6" s="61"/>
      <c r="ALP6" s="61"/>
      <c r="ALQ6" s="61"/>
      <c r="ALR6" s="61"/>
      <c r="ALS6" s="61"/>
      <c r="ALT6" s="61"/>
      <c r="ALU6" s="61"/>
      <c r="ALV6" s="61"/>
      <c r="ALW6" s="61"/>
      <c r="ALX6" s="61"/>
      <c r="ALY6" s="61"/>
      <c r="ALZ6" s="61"/>
      <c r="AMA6" s="61"/>
      <c r="AMB6" s="61"/>
      <c r="AMC6" s="61"/>
      <c r="AMD6" s="61"/>
      <c r="AME6" s="61"/>
      <c r="AMF6" s="61"/>
      <c r="AMG6" s="61"/>
      <c r="AMH6" s="61"/>
      <c r="AMI6" s="61"/>
      <c r="AMJ6" s="61"/>
      <c r="AMK6" s="61"/>
      <c r="AML6" s="61"/>
      <c r="AMM6" s="61"/>
      <c r="AMN6" s="61"/>
      <c r="AMO6" s="61"/>
      <c r="AMP6" s="61"/>
      <c r="AMQ6" s="61"/>
      <c r="AMR6" s="61"/>
      <c r="AMS6" s="61"/>
      <c r="AMT6" s="61"/>
      <c r="AMU6" s="61"/>
      <c r="AMV6" s="61"/>
      <c r="AMW6" s="61"/>
      <c r="AMX6" s="61"/>
      <c r="AMY6" s="61"/>
      <c r="AMZ6" s="61"/>
      <c r="ANA6" s="61"/>
      <c r="ANB6" s="61"/>
      <c r="ANC6" s="61"/>
      <c r="AND6" s="61"/>
      <c r="ANE6" s="61"/>
      <c r="ANF6" s="61"/>
      <c r="ANG6" s="61"/>
      <c r="ANH6" s="61"/>
      <c r="ANI6" s="61"/>
      <c r="ANJ6" s="61"/>
      <c r="ANK6" s="61"/>
      <c r="ANL6" s="61"/>
      <c r="ANM6" s="61"/>
      <c r="ANN6" s="61"/>
      <c r="ANO6" s="61"/>
      <c r="ANP6" s="61"/>
      <c r="ANQ6" s="61"/>
      <c r="ANR6" s="61"/>
      <c r="ANS6" s="61"/>
      <c r="ANT6" s="61"/>
      <c r="ANU6" s="61"/>
      <c r="ANV6" s="61"/>
      <c r="ANW6" s="61"/>
      <c r="ANX6" s="61"/>
      <c r="ANY6" s="61"/>
      <c r="ANZ6" s="61"/>
      <c r="AOA6" s="61"/>
      <c r="AOB6" s="61"/>
      <c r="AOC6" s="61"/>
      <c r="AOD6" s="61"/>
      <c r="AOE6" s="61"/>
      <c r="AOF6" s="61"/>
      <c r="AOG6" s="61"/>
      <c r="AOH6" s="61"/>
      <c r="AOI6" s="61"/>
      <c r="AOJ6" s="61"/>
      <c r="AOK6" s="61"/>
      <c r="AOL6" s="61"/>
      <c r="AOM6" s="61"/>
      <c r="AON6" s="61"/>
      <c r="AOO6" s="61"/>
      <c r="AOP6" s="61"/>
      <c r="AOQ6" s="61"/>
      <c r="AOR6" s="61"/>
      <c r="AOS6" s="61"/>
      <c r="AOT6" s="61"/>
      <c r="AOU6" s="61"/>
      <c r="AOV6" s="61"/>
      <c r="AOW6" s="61"/>
      <c r="AOX6" s="61"/>
      <c r="AOY6" s="61"/>
      <c r="AOZ6" s="61"/>
      <c r="APA6" s="61"/>
      <c r="APB6" s="61"/>
      <c r="APC6" s="61"/>
      <c r="APD6" s="61"/>
      <c r="APE6" s="61"/>
      <c r="APF6" s="61"/>
      <c r="APG6" s="61"/>
      <c r="APH6" s="61"/>
      <c r="API6" s="61"/>
      <c r="APJ6" s="61"/>
      <c r="APK6" s="61"/>
      <c r="APL6" s="61"/>
      <c r="APM6" s="61"/>
      <c r="APN6" s="61"/>
      <c r="APO6" s="61"/>
      <c r="APP6" s="61"/>
      <c r="APQ6" s="61"/>
      <c r="APR6" s="61"/>
      <c r="APS6" s="61"/>
      <c r="APT6" s="61"/>
      <c r="APU6" s="61"/>
      <c r="APV6" s="61"/>
      <c r="APW6" s="61"/>
      <c r="APX6" s="61"/>
      <c r="APY6" s="61"/>
      <c r="APZ6" s="61"/>
      <c r="AQA6" s="61"/>
      <c r="AQB6" s="61"/>
      <c r="AQC6" s="61"/>
      <c r="AQD6" s="61"/>
      <c r="AQE6" s="61"/>
      <c r="AQF6" s="61"/>
      <c r="AQG6" s="61"/>
      <c r="AQH6" s="61"/>
      <c r="AQI6" s="61"/>
      <c r="AQJ6" s="61"/>
      <c r="AQK6" s="61"/>
      <c r="AQL6" s="61"/>
      <c r="AQM6" s="61"/>
      <c r="AQN6" s="61"/>
      <c r="AQO6" s="61"/>
      <c r="AQP6" s="61"/>
      <c r="AQQ6" s="61"/>
      <c r="AQR6" s="61"/>
      <c r="AQS6" s="61"/>
      <c r="AQT6" s="61"/>
      <c r="AQU6" s="61"/>
      <c r="AQV6" s="61"/>
      <c r="AQW6" s="61"/>
      <c r="AQX6" s="61"/>
      <c r="AQY6" s="61"/>
      <c r="AQZ6" s="61"/>
      <c r="ARA6" s="61"/>
      <c r="ARB6" s="61"/>
      <c r="XAW6" s="61"/>
      <c r="XAX6" s="61"/>
      <c r="XAY6" s="61"/>
      <c r="XAZ6" s="61"/>
    </row>
    <row r="7" spans="1:1148 16270:16278" ht="21" x14ac:dyDescent="0.4">
      <c r="A7" s="66" t="s">
        <v>131</v>
      </c>
      <c r="B7" s="67" t="s">
        <v>130</v>
      </c>
      <c r="C7" s="67" t="s">
        <v>132</v>
      </c>
      <c r="D7" s="67" t="s">
        <v>133</v>
      </c>
      <c r="E7" s="67" t="str">
        <f>IF(Validation!$A2="","",Validation!$A2)</f>
        <v>Supplier A</v>
      </c>
      <c r="F7" s="67" t="str">
        <f>IF(Validation!$A3="","",Validation!$A3)</f>
        <v>Supplier B</v>
      </c>
      <c r="G7" s="67" t="str">
        <f>IF(Validation!$A4="","",Validation!$A4)</f>
        <v>Supplier C</v>
      </c>
      <c r="H7" s="67" t="str">
        <f>IF(Validation!$A5="","",Validation!$A5)</f>
        <v>Supplier D</v>
      </c>
      <c r="I7" s="67" t="str">
        <f>IF(Validation!$A6="","",Validation!$A6)</f>
        <v>Supplier E</v>
      </c>
      <c r="J7" s="68" t="s">
        <v>13</v>
      </c>
      <c r="K7" s="68"/>
      <c r="L7" s="69"/>
    </row>
    <row r="8" spans="1:1148 16270:16278" s="63" customFormat="1" ht="11.7" x14ac:dyDescent="0.4">
      <c r="A8" s="70">
        <f>EOMONTH(Register!E10,-1)+1</f>
        <v>43221</v>
      </c>
      <c r="B8" s="71">
        <f>EDATE(A8,1)-1</f>
        <v>43251</v>
      </c>
      <c r="C8" s="72">
        <f ca="1">IF($A8&gt;TODAY(),"",SUMIFS(Register[QTY (m3)],Register[Pour Date],"&gt;="&amp;$A8,Register[Pour Date],"&lt;="&amp;$B8))</f>
        <v>57</v>
      </c>
      <c r="D8" s="72">
        <f ca="1">C8</f>
        <v>57</v>
      </c>
      <c r="E8" s="72">
        <f ca="1">IF($A8&gt;TODAY(),"",SUMIFS(Register[QTY (m3)],Register[Pour Date],"&gt;="&amp;$A8,Register[Pour Date],"&lt;="&amp;$B8,Register[Supplier],E$7))</f>
        <v>19</v>
      </c>
      <c r="F8" s="72">
        <f ca="1">IF($A8&gt;TODAY(),"",SUMIFS(Register[QTY (m3)],Register[Pour Date],"&gt;="&amp;$A8,Register[Pour Date],"&lt;="&amp;$B8,Register[Supplier],F$7))</f>
        <v>19</v>
      </c>
      <c r="G8" s="72">
        <f ca="1">IF($A8&gt;TODAY(),"",SUMIFS(Register[QTY (m3)],Register[Pour Date],"&gt;="&amp;$A8,Register[Pour Date],"&lt;="&amp;$B8,Register[Supplier],G$7))</f>
        <v>19</v>
      </c>
      <c r="H8" s="72">
        <f ca="1">IF($A8&gt;TODAY(),"",SUMIFS(Register[QTY (m3)],Register[Pour Date],"&gt;="&amp;$A8,Register[Pour Date],"&lt;="&amp;$B8,Register[Supplier],H$7))</f>
        <v>0</v>
      </c>
      <c r="I8" s="72">
        <f ca="1">IF($A8&gt;TODAY(),"",SUMIFS(Register[QTY (m3)],Register[Pour Date],"&gt;="&amp;$A8,Register[Pour Date],"&lt;="&amp;$B8,Register[Supplier],I$7))</f>
        <v>0</v>
      </c>
      <c r="J8" s="73"/>
      <c r="K8" s="73"/>
      <c r="L8" s="74"/>
    </row>
    <row r="9" spans="1:1148 16270:16278" s="63" customFormat="1" ht="11.7" x14ac:dyDescent="0.4">
      <c r="A9" s="70">
        <f ca="1">IFERROR(IF(EDATE(A8,1)&gt;TODAY(),"",EDATE(A8,1)),"")</f>
        <v>43252</v>
      </c>
      <c r="B9" s="71">
        <f ca="1">IFERROR(EDATE(A9,1)-1,"")</f>
        <v>43281</v>
      </c>
      <c r="C9" s="72">
        <f ca="1">IF($A9&gt;TODAY(),"",SUMIFS(Register[QTY (m3)],Register[Pour Date],"&gt;="&amp;$A9,Register[Pour Date],"&lt;="&amp;$B9))</f>
        <v>141</v>
      </c>
      <c r="D9" s="72">
        <f ca="1">IF(C9="","",D8+C9)</f>
        <v>198</v>
      </c>
      <c r="E9" s="72">
        <f ca="1">IF($A9&gt;TODAY(),"",SUMIFS(Register[QTY (m3)],Register[Pour Date],"&gt;="&amp;$A9,Register[Pour Date],"&lt;="&amp;$B9,Register[Supplier],E$7))</f>
        <v>19</v>
      </c>
      <c r="F9" s="72">
        <f ca="1">IF($A9&gt;TODAY(),"",SUMIFS(Register[QTY (m3)],Register[Pour Date],"&gt;="&amp;$A9,Register[Pour Date],"&lt;="&amp;$B9,Register[Supplier],F$7))</f>
        <v>19</v>
      </c>
      <c r="G9" s="72">
        <f ca="1">IF($A9&gt;TODAY(),"",SUMIFS(Register[QTY (m3)],Register[Pour Date],"&gt;="&amp;$A9,Register[Pour Date],"&lt;="&amp;$B9,Register[Supplier],G$7))</f>
        <v>19</v>
      </c>
      <c r="H9" s="72">
        <f ca="1">IF($A9&gt;TODAY(),"",SUMIFS(Register[QTY (m3)],Register[Pour Date],"&gt;="&amp;$A9,Register[Pour Date],"&lt;="&amp;$B9,Register[Supplier],H$7))</f>
        <v>38</v>
      </c>
      <c r="I9" s="72">
        <f ca="1">IF($A9&gt;TODAY(),"",SUMIFS(Register[QTY (m3)],Register[Pour Date],"&gt;="&amp;$A9,Register[Pour Date],"&lt;="&amp;$B9,Register[Supplier],I$7))</f>
        <v>46</v>
      </c>
      <c r="J9" s="73"/>
      <c r="K9" s="73"/>
      <c r="L9" s="74"/>
    </row>
    <row r="10" spans="1:1148 16270:16278" s="63" customFormat="1" ht="11.7" x14ac:dyDescent="0.4">
      <c r="A10" s="70" t="str">
        <f t="shared" ref="A10:A31" ca="1" si="0">IFERROR(IF(EDATE(A9,1)&gt;TODAY(),"",EDATE(A9,1)),"")</f>
        <v/>
      </c>
      <c r="B10" s="71" t="str">
        <f t="shared" ref="B10:B31" ca="1" si="1">IFERROR(EDATE(A10,1)-1,"")</f>
        <v/>
      </c>
      <c r="C10" s="72" t="str">
        <f ca="1">IF($A10&gt;TODAY(),"",SUMIFS(Register[QTY (m3)],Register[Pour Date],"&gt;="&amp;$A10,Register[Pour Date],"&lt;="&amp;$B10))</f>
        <v/>
      </c>
      <c r="D10" s="72" t="str">
        <f ca="1">IF(C10="","",D9+C10)</f>
        <v/>
      </c>
      <c r="E10" s="72" t="str">
        <f ca="1">IF($A10&gt;TODAY(),"",SUMIFS(Register[QTY (m3)],Register[Pour Date],"&gt;="&amp;$A10,Register[Pour Date],"&lt;="&amp;$B10,Register[Supplier],E$7))</f>
        <v/>
      </c>
      <c r="F10" s="72" t="str">
        <f ca="1">IF($A10&gt;TODAY(),"",SUMIFS(Register[QTY (m3)],Register[Pour Date],"&gt;="&amp;$A10,Register[Pour Date],"&lt;="&amp;$B10,Register[Supplier],F$7))</f>
        <v/>
      </c>
      <c r="G10" s="72" t="str">
        <f ca="1">IF($A10&gt;TODAY(),"",SUMIFS(Register[QTY (m3)],Register[Pour Date],"&gt;="&amp;$A10,Register[Pour Date],"&lt;="&amp;$B10,Register[Supplier],G$7))</f>
        <v/>
      </c>
      <c r="H10" s="72" t="str">
        <f ca="1">IF($A10&gt;TODAY(),"",SUMIFS(Register[QTY (m3)],Register[Pour Date],"&gt;="&amp;$A10,Register[Pour Date],"&lt;="&amp;$B10,Register[Supplier],H$7))</f>
        <v/>
      </c>
      <c r="I10" s="72" t="str">
        <f ca="1">IF($A10&gt;TODAY(),"",SUMIFS(Register[QTY (m3)],Register[Pour Date],"&gt;="&amp;$A10,Register[Pour Date],"&lt;="&amp;$B10,Register[Supplier],I$7))</f>
        <v/>
      </c>
      <c r="J10" s="73"/>
      <c r="K10" s="73"/>
      <c r="L10" s="74"/>
    </row>
    <row r="11" spans="1:1148 16270:16278" s="63" customFormat="1" ht="11.7" x14ac:dyDescent="0.4">
      <c r="A11" s="70" t="str">
        <f t="shared" ca="1" si="0"/>
        <v/>
      </c>
      <c r="B11" s="71" t="str">
        <f t="shared" ca="1" si="1"/>
        <v/>
      </c>
      <c r="C11" s="72" t="str">
        <f ca="1">IF($A11&gt;TODAY(),"",SUMIFS(Register[QTY (m3)],Register[Pour Date],"&gt;="&amp;$A11,Register[Pour Date],"&lt;="&amp;$B11))</f>
        <v/>
      </c>
      <c r="D11" s="72" t="str">
        <f ca="1">IF(C11="","",D10+C11)</f>
        <v/>
      </c>
      <c r="E11" s="72" t="str">
        <f ca="1">IF($A11&gt;TODAY(),"",SUMIFS(Register[QTY (m3)],Register[Pour Date],"&gt;="&amp;$A11,Register[Pour Date],"&lt;="&amp;$B11,Register[Supplier],E$7))</f>
        <v/>
      </c>
      <c r="F11" s="72" t="str">
        <f ca="1">IF($A11&gt;TODAY(),"",SUMIFS(Register[QTY (m3)],Register[Pour Date],"&gt;="&amp;$A11,Register[Pour Date],"&lt;="&amp;$B11,Register[Supplier],F$7))</f>
        <v/>
      </c>
      <c r="G11" s="72" t="str">
        <f ca="1">IF($A11&gt;TODAY(),"",SUMIFS(Register[QTY (m3)],Register[Pour Date],"&gt;="&amp;$A11,Register[Pour Date],"&lt;="&amp;$B11,Register[Supplier],G$7))</f>
        <v/>
      </c>
      <c r="H11" s="72" t="str">
        <f ca="1">IF($A11&gt;TODAY(),"",SUMIFS(Register[QTY (m3)],Register[Pour Date],"&gt;="&amp;$A11,Register[Pour Date],"&lt;="&amp;$B11,Register[Supplier],H$7))</f>
        <v/>
      </c>
      <c r="I11" s="72" t="str">
        <f ca="1">IF($A11&gt;TODAY(),"",SUMIFS(Register[QTY (m3)],Register[Pour Date],"&gt;="&amp;$A11,Register[Pour Date],"&lt;="&amp;$B11,Register[Supplier],I$7))</f>
        <v/>
      </c>
      <c r="J11" s="73"/>
      <c r="K11" s="73"/>
      <c r="L11" s="74"/>
    </row>
    <row r="12" spans="1:1148 16270:16278" s="63" customFormat="1" ht="11.7" x14ac:dyDescent="0.4">
      <c r="A12" s="70" t="str">
        <f t="shared" ca="1" si="0"/>
        <v/>
      </c>
      <c r="B12" s="71" t="str">
        <f t="shared" ca="1" si="1"/>
        <v/>
      </c>
      <c r="C12" s="72" t="str">
        <f ca="1">IF($A12&gt;TODAY(),"",SUMIFS(Register[QTY (m3)],Register[Pour Date],"&gt;="&amp;$A12,Register[Pour Date],"&lt;="&amp;$B12))</f>
        <v/>
      </c>
      <c r="D12" s="72" t="str">
        <f ca="1">IF(C12="","",D11+C12)</f>
        <v/>
      </c>
      <c r="E12" s="72" t="str">
        <f ca="1">IF($A12&gt;TODAY(),"",SUMIFS(Register[QTY (m3)],Register[Pour Date],"&gt;="&amp;$A12,Register[Pour Date],"&lt;="&amp;$B12,Register[Supplier],E$7))</f>
        <v/>
      </c>
      <c r="F12" s="72" t="str">
        <f ca="1">IF($A12&gt;TODAY(),"",SUMIFS(Register[QTY (m3)],Register[Pour Date],"&gt;="&amp;$A12,Register[Pour Date],"&lt;="&amp;$B12,Register[Supplier],F$7))</f>
        <v/>
      </c>
      <c r="G12" s="72" t="str">
        <f ca="1">IF($A12&gt;TODAY(),"",SUMIFS(Register[QTY (m3)],Register[Pour Date],"&gt;="&amp;$A12,Register[Pour Date],"&lt;="&amp;$B12,Register[Supplier],G$7))</f>
        <v/>
      </c>
      <c r="H12" s="72" t="str">
        <f ca="1">IF($A12&gt;TODAY(),"",SUMIFS(Register[QTY (m3)],Register[Pour Date],"&gt;="&amp;$A12,Register[Pour Date],"&lt;="&amp;$B12,Register[Supplier],H$7))</f>
        <v/>
      </c>
      <c r="I12" s="72" t="str">
        <f ca="1">IF($A12&gt;TODAY(),"",SUMIFS(Register[QTY (m3)],Register[Pour Date],"&gt;="&amp;$A12,Register[Pour Date],"&lt;="&amp;$B12,Register[Supplier],I$7))</f>
        <v/>
      </c>
      <c r="J12" s="73"/>
      <c r="K12" s="73"/>
      <c r="L12" s="74"/>
    </row>
    <row r="13" spans="1:1148 16270:16278" s="63" customFormat="1" ht="11.7" x14ac:dyDescent="0.4">
      <c r="A13" s="70" t="str">
        <f t="shared" ca="1" si="0"/>
        <v/>
      </c>
      <c r="B13" s="71" t="str">
        <f t="shared" ca="1" si="1"/>
        <v/>
      </c>
      <c r="C13" s="72" t="str">
        <f ca="1">IF($A13&gt;TODAY(),"",SUMIFS(Register[QTY (m3)],Register[Pour Date],"&gt;="&amp;$A13,Register[Pour Date],"&lt;="&amp;$B13))</f>
        <v/>
      </c>
      <c r="D13" s="72" t="str">
        <f ca="1">IF(C13="","",D12+C13)</f>
        <v/>
      </c>
      <c r="E13" s="72" t="str">
        <f ca="1">IF($A13&gt;TODAY(),"",SUMIFS(Register[QTY (m3)],Register[Pour Date],"&gt;="&amp;$A13,Register[Pour Date],"&lt;="&amp;$B13,Register[Supplier],E$7))</f>
        <v/>
      </c>
      <c r="F13" s="72" t="str">
        <f ca="1">IF($A13&gt;TODAY(),"",SUMIFS(Register[QTY (m3)],Register[Pour Date],"&gt;="&amp;$A13,Register[Pour Date],"&lt;="&amp;$B13,Register[Supplier],F$7))</f>
        <v/>
      </c>
      <c r="G13" s="72" t="str">
        <f ca="1">IF($A13&gt;TODAY(),"",SUMIFS(Register[QTY (m3)],Register[Pour Date],"&gt;="&amp;$A13,Register[Pour Date],"&lt;="&amp;$B13,Register[Supplier],G$7))</f>
        <v/>
      </c>
      <c r="H13" s="72" t="str">
        <f ca="1">IF($A13&gt;TODAY(),"",SUMIFS(Register[QTY (m3)],Register[Pour Date],"&gt;="&amp;$A13,Register[Pour Date],"&lt;="&amp;$B13,Register[Supplier],H$7))</f>
        <v/>
      </c>
      <c r="I13" s="72" t="str">
        <f ca="1">IF($A13&gt;TODAY(),"",SUMIFS(Register[QTY (m3)],Register[Pour Date],"&gt;="&amp;$A13,Register[Pour Date],"&lt;="&amp;$B13,Register[Supplier],I$7))</f>
        <v/>
      </c>
      <c r="J13" s="73"/>
      <c r="K13" s="73"/>
      <c r="L13" s="74"/>
    </row>
    <row r="14" spans="1:1148 16270:16278" s="63" customFormat="1" ht="11.7" x14ac:dyDescent="0.4">
      <c r="A14" s="70" t="str">
        <f t="shared" ca="1" si="0"/>
        <v/>
      </c>
      <c r="B14" s="71" t="str">
        <f t="shared" ca="1" si="1"/>
        <v/>
      </c>
      <c r="C14" s="72" t="str">
        <f ca="1">IF($A14&gt;TODAY(),"",SUMIFS(Register[QTY (m3)],Register[Pour Date],"&gt;="&amp;$A14,Register[Pour Date],"&lt;="&amp;$B14))</f>
        <v/>
      </c>
      <c r="D14" s="72" t="str">
        <f ca="1">IF(C14="","",D13+C14)</f>
        <v/>
      </c>
      <c r="E14" s="72" t="str">
        <f ca="1">IF($A14&gt;TODAY(),"",SUMIFS(Register[QTY (m3)],Register[Pour Date],"&gt;="&amp;$A14,Register[Pour Date],"&lt;="&amp;$B14,Register[Supplier],E$7))</f>
        <v/>
      </c>
      <c r="F14" s="72" t="str">
        <f ca="1">IF($A14&gt;TODAY(),"",SUMIFS(Register[QTY (m3)],Register[Pour Date],"&gt;="&amp;$A14,Register[Pour Date],"&lt;="&amp;$B14,Register[Supplier],F$7))</f>
        <v/>
      </c>
      <c r="G14" s="72" t="str">
        <f ca="1">IF($A14&gt;TODAY(),"",SUMIFS(Register[QTY (m3)],Register[Pour Date],"&gt;="&amp;$A14,Register[Pour Date],"&lt;="&amp;$B14,Register[Supplier],G$7))</f>
        <v/>
      </c>
      <c r="H14" s="72" t="str">
        <f ca="1">IF($A14&gt;TODAY(),"",SUMIFS(Register[QTY (m3)],Register[Pour Date],"&gt;="&amp;$A14,Register[Pour Date],"&lt;="&amp;$B14,Register[Supplier],H$7))</f>
        <v/>
      </c>
      <c r="I14" s="72" t="str">
        <f ca="1">IF($A14&gt;TODAY(),"",SUMIFS(Register[QTY (m3)],Register[Pour Date],"&gt;="&amp;$A14,Register[Pour Date],"&lt;="&amp;$B14,Register[Supplier],I$7))</f>
        <v/>
      </c>
      <c r="J14" s="73"/>
      <c r="K14" s="73"/>
      <c r="L14" s="74"/>
    </row>
    <row r="15" spans="1:1148 16270:16278" s="63" customFormat="1" ht="11.7" x14ac:dyDescent="0.4">
      <c r="A15" s="70" t="str">
        <f t="shared" ca="1" si="0"/>
        <v/>
      </c>
      <c r="B15" s="71" t="str">
        <f t="shared" ca="1" si="1"/>
        <v/>
      </c>
      <c r="C15" s="72" t="str">
        <f ca="1">IF($A15&gt;TODAY(),"",SUMIFS(Register[QTY (m3)],Register[Pour Date],"&gt;="&amp;$A15,Register[Pour Date],"&lt;="&amp;$B15))</f>
        <v/>
      </c>
      <c r="D15" s="72" t="str">
        <f ca="1">IF(C15="","",D14+C15)</f>
        <v/>
      </c>
      <c r="E15" s="72" t="str">
        <f ca="1">IF($A15&gt;TODAY(),"",SUMIFS(Register[QTY (m3)],Register[Pour Date],"&gt;="&amp;$A15,Register[Pour Date],"&lt;="&amp;$B15,Register[Supplier],E$7))</f>
        <v/>
      </c>
      <c r="F15" s="72" t="str">
        <f ca="1">IF($A15&gt;TODAY(),"",SUMIFS(Register[QTY (m3)],Register[Pour Date],"&gt;="&amp;$A15,Register[Pour Date],"&lt;="&amp;$B15,Register[Supplier],F$7))</f>
        <v/>
      </c>
      <c r="G15" s="72" t="str">
        <f ca="1">IF($A15&gt;TODAY(),"",SUMIFS(Register[QTY (m3)],Register[Pour Date],"&gt;="&amp;$A15,Register[Pour Date],"&lt;="&amp;$B15,Register[Supplier],G$7))</f>
        <v/>
      </c>
      <c r="H15" s="72" t="str">
        <f ca="1">IF($A15&gt;TODAY(),"",SUMIFS(Register[QTY (m3)],Register[Pour Date],"&gt;="&amp;$A15,Register[Pour Date],"&lt;="&amp;$B15,Register[Supplier],H$7))</f>
        <v/>
      </c>
      <c r="I15" s="72" t="str">
        <f ca="1">IF($A15&gt;TODAY(),"",SUMIFS(Register[QTY (m3)],Register[Pour Date],"&gt;="&amp;$A15,Register[Pour Date],"&lt;="&amp;$B15,Register[Supplier],I$7))</f>
        <v/>
      </c>
      <c r="J15" s="73"/>
      <c r="K15" s="73"/>
      <c r="L15" s="74"/>
    </row>
    <row r="16" spans="1:1148 16270:16278" s="63" customFormat="1" ht="11.7" x14ac:dyDescent="0.4">
      <c r="A16" s="70" t="str">
        <f t="shared" ca="1" si="0"/>
        <v/>
      </c>
      <c r="B16" s="71" t="str">
        <f t="shared" ca="1" si="1"/>
        <v/>
      </c>
      <c r="C16" s="72" t="str">
        <f ca="1">IF($A16&gt;TODAY(),"",SUMIFS(Register[QTY (m3)],Register[Pour Date],"&gt;="&amp;$A16,Register[Pour Date],"&lt;="&amp;$B16))</f>
        <v/>
      </c>
      <c r="D16" s="72" t="str">
        <f ca="1">IF(C16="","",D15+C16)</f>
        <v/>
      </c>
      <c r="E16" s="72" t="str">
        <f ca="1">IF($A16&gt;TODAY(),"",SUMIFS(Register[QTY (m3)],Register[Pour Date],"&gt;="&amp;$A16,Register[Pour Date],"&lt;="&amp;$B16,Register[Supplier],E$7))</f>
        <v/>
      </c>
      <c r="F16" s="72" t="str">
        <f ca="1">IF($A16&gt;TODAY(),"",SUMIFS(Register[QTY (m3)],Register[Pour Date],"&gt;="&amp;$A16,Register[Pour Date],"&lt;="&amp;$B16,Register[Supplier],F$7))</f>
        <v/>
      </c>
      <c r="G16" s="72" t="str">
        <f ca="1">IF($A16&gt;TODAY(),"",SUMIFS(Register[QTY (m3)],Register[Pour Date],"&gt;="&amp;$A16,Register[Pour Date],"&lt;="&amp;$B16,Register[Supplier],G$7))</f>
        <v/>
      </c>
      <c r="H16" s="72" t="str">
        <f ca="1">IF($A16&gt;TODAY(),"",SUMIFS(Register[QTY (m3)],Register[Pour Date],"&gt;="&amp;$A16,Register[Pour Date],"&lt;="&amp;$B16,Register[Supplier],H$7))</f>
        <v/>
      </c>
      <c r="I16" s="72" t="str">
        <f ca="1">IF($A16&gt;TODAY(),"",SUMIFS(Register[QTY (m3)],Register[Pour Date],"&gt;="&amp;$A16,Register[Pour Date],"&lt;="&amp;$B16,Register[Supplier],I$7))</f>
        <v/>
      </c>
      <c r="J16" s="73"/>
      <c r="K16" s="73"/>
      <c r="L16" s="74"/>
    </row>
    <row r="17" spans="1:12" s="63" customFormat="1" ht="11.7" x14ac:dyDescent="0.4">
      <c r="A17" s="70" t="str">
        <f t="shared" ca="1" si="0"/>
        <v/>
      </c>
      <c r="B17" s="71" t="str">
        <f t="shared" ca="1" si="1"/>
        <v/>
      </c>
      <c r="C17" s="72" t="str">
        <f ca="1">IF($A17&gt;TODAY(),"",SUMIFS(Register[QTY (m3)],Register[Pour Date],"&gt;="&amp;$A17,Register[Pour Date],"&lt;="&amp;$B17))</f>
        <v/>
      </c>
      <c r="D17" s="72" t="str">
        <f ca="1">IF(C17="","",D16+C17)</f>
        <v/>
      </c>
      <c r="E17" s="72" t="str">
        <f ca="1">IF($A17&gt;TODAY(),"",SUMIFS(Register[QTY (m3)],Register[Pour Date],"&gt;="&amp;$A17,Register[Pour Date],"&lt;="&amp;$B17,Register[Supplier],E$7))</f>
        <v/>
      </c>
      <c r="F17" s="72" t="str">
        <f ca="1">IF($A17&gt;TODAY(),"",SUMIFS(Register[QTY (m3)],Register[Pour Date],"&gt;="&amp;$A17,Register[Pour Date],"&lt;="&amp;$B17,Register[Supplier],F$7))</f>
        <v/>
      </c>
      <c r="G17" s="72" t="str">
        <f ca="1">IF($A17&gt;TODAY(),"",SUMIFS(Register[QTY (m3)],Register[Pour Date],"&gt;="&amp;$A17,Register[Pour Date],"&lt;="&amp;$B17,Register[Supplier],G$7))</f>
        <v/>
      </c>
      <c r="H17" s="72" t="str">
        <f ca="1">IF($A17&gt;TODAY(),"",SUMIFS(Register[QTY (m3)],Register[Pour Date],"&gt;="&amp;$A17,Register[Pour Date],"&lt;="&amp;$B17,Register[Supplier],H$7))</f>
        <v/>
      </c>
      <c r="I17" s="72" t="str">
        <f ca="1">IF($A17&gt;TODAY(),"",SUMIFS(Register[QTY (m3)],Register[Pour Date],"&gt;="&amp;$A17,Register[Pour Date],"&lt;="&amp;$B17,Register[Supplier],I$7))</f>
        <v/>
      </c>
      <c r="J17" s="73"/>
      <c r="K17" s="73"/>
      <c r="L17" s="74"/>
    </row>
    <row r="18" spans="1:12" s="63" customFormat="1" ht="11.7" x14ac:dyDescent="0.4">
      <c r="A18" s="70" t="str">
        <f t="shared" ca="1" si="0"/>
        <v/>
      </c>
      <c r="B18" s="71" t="str">
        <f t="shared" ca="1" si="1"/>
        <v/>
      </c>
      <c r="C18" s="72" t="str">
        <f ca="1">IF($A18&gt;TODAY(),"",SUMIFS(Register[QTY (m3)],Register[Pour Date],"&gt;="&amp;$A18,Register[Pour Date],"&lt;="&amp;$B18))</f>
        <v/>
      </c>
      <c r="D18" s="72" t="str">
        <f ca="1">IF(C18="","",D17+C18)</f>
        <v/>
      </c>
      <c r="E18" s="72" t="str">
        <f ca="1">IF($A18&gt;TODAY(),"",SUMIFS(Register[QTY (m3)],Register[Pour Date],"&gt;="&amp;$A18,Register[Pour Date],"&lt;="&amp;$B18,Register[Supplier],E$7))</f>
        <v/>
      </c>
      <c r="F18" s="72" t="str">
        <f ca="1">IF($A18&gt;TODAY(),"",SUMIFS(Register[QTY (m3)],Register[Pour Date],"&gt;="&amp;$A18,Register[Pour Date],"&lt;="&amp;$B18,Register[Supplier],F$7))</f>
        <v/>
      </c>
      <c r="G18" s="72" t="str">
        <f ca="1">IF($A18&gt;TODAY(),"",SUMIFS(Register[QTY (m3)],Register[Pour Date],"&gt;="&amp;$A18,Register[Pour Date],"&lt;="&amp;$B18,Register[Supplier],G$7))</f>
        <v/>
      </c>
      <c r="H18" s="72" t="str">
        <f ca="1">IF($A18&gt;TODAY(),"",SUMIFS(Register[QTY (m3)],Register[Pour Date],"&gt;="&amp;$A18,Register[Pour Date],"&lt;="&amp;$B18,Register[Supplier],H$7))</f>
        <v/>
      </c>
      <c r="I18" s="72" t="str">
        <f ca="1">IF($A18&gt;TODAY(),"",SUMIFS(Register[QTY (m3)],Register[Pour Date],"&gt;="&amp;$A18,Register[Pour Date],"&lt;="&amp;$B18,Register[Supplier],I$7))</f>
        <v/>
      </c>
      <c r="J18" s="73"/>
      <c r="K18" s="73"/>
      <c r="L18" s="74"/>
    </row>
    <row r="19" spans="1:12" s="63" customFormat="1" ht="11.7" x14ac:dyDescent="0.4">
      <c r="A19" s="70" t="str">
        <f t="shared" ca="1" si="0"/>
        <v/>
      </c>
      <c r="B19" s="71" t="str">
        <f t="shared" ca="1" si="1"/>
        <v/>
      </c>
      <c r="C19" s="72" t="str">
        <f ca="1">IF($A19&gt;TODAY(),"",SUMIFS(Register[QTY (m3)],Register[Pour Date],"&gt;="&amp;$A19,Register[Pour Date],"&lt;="&amp;$B19))</f>
        <v/>
      </c>
      <c r="D19" s="72" t="str">
        <f ca="1">IF(C19="","",D18+C19)</f>
        <v/>
      </c>
      <c r="E19" s="72" t="str">
        <f ca="1">IF($A19&gt;TODAY(),"",SUMIFS(Register[QTY (m3)],Register[Pour Date],"&gt;="&amp;$A19,Register[Pour Date],"&lt;="&amp;$B19,Register[Supplier],E$7))</f>
        <v/>
      </c>
      <c r="F19" s="72" t="str">
        <f ca="1">IF($A19&gt;TODAY(),"",SUMIFS(Register[QTY (m3)],Register[Pour Date],"&gt;="&amp;$A19,Register[Pour Date],"&lt;="&amp;$B19,Register[Supplier],F$7))</f>
        <v/>
      </c>
      <c r="G19" s="72" t="str">
        <f ca="1">IF($A19&gt;TODAY(),"",SUMIFS(Register[QTY (m3)],Register[Pour Date],"&gt;="&amp;$A19,Register[Pour Date],"&lt;="&amp;$B19,Register[Supplier],G$7))</f>
        <v/>
      </c>
      <c r="H19" s="72" t="str">
        <f ca="1">IF($A19&gt;TODAY(),"",SUMIFS(Register[QTY (m3)],Register[Pour Date],"&gt;="&amp;$A19,Register[Pour Date],"&lt;="&amp;$B19,Register[Supplier],H$7))</f>
        <v/>
      </c>
      <c r="I19" s="72" t="str">
        <f ca="1">IF($A19&gt;TODAY(),"",SUMIFS(Register[QTY (m3)],Register[Pour Date],"&gt;="&amp;$A19,Register[Pour Date],"&lt;="&amp;$B19,Register[Supplier],I$7))</f>
        <v/>
      </c>
      <c r="J19" s="73"/>
      <c r="K19" s="73"/>
      <c r="L19" s="74"/>
    </row>
    <row r="20" spans="1:12" s="63" customFormat="1" ht="11.7" x14ac:dyDescent="0.4">
      <c r="A20" s="70" t="str">
        <f t="shared" ca="1" si="0"/>
        <v/>
      </c>
      <c r="B20" s="71" t="str">
        <f t="shared" ca="1" si="1"/>
        <v/>
      </c>
      <c r="C20" s="72" t="str">
        <f ca="1">IF($A20&gt;TODAY(),"",SUMIFS(Register[QTY (m3)],Register[Pour Date],"&gt;="&amp;$A20,Register[Pour Date],"&lt;="&amp;$B20))</f>
        <v/>
      </c>
      <c r="D20" s="72" t="str">
        <f ca="1">IF(C20="","",D19+C20)</f>
        <v/>
      </c>
      <c r="E20" s="72" t="str">
        <f ca="1">IF($A20&gt;TODAY(),"",SUMIFS(Register[QTY (m3)],Register[Pour Date],"&gt;="&amp;$A20,Register[Pour Date],"&lt;="&amp;$B20,Register[Supplier],E$7))</f>
        <v/>
      </c>
      <c r="F20" s="72" t="str">
        <f ca="1">IF($A20&gt;TODAY(),"",SUMIFS(Register[QTY (m3)],Register[Pour Date],"&gt;="&amp;$A20,Register[Pour Date],"&lt;="&amp;$B20,Register[Supplier],F$7))</f>
        <v/>
      </c>
      <c r="G20" s="72" t="str">
        <f ca="1">IF($A20&gt;TODAY(),"",SUMIFS(Register[QTY (m3)],Register[Pour Date],"&gt;="&amp;$A20,Register[Pour Date],"&lt;="&amp;$B20,Register[Supplier],G$7))</f>
        <v/>
      </c>
      <c r="H20" s="72" t="str">
        <f ca="1">IF($A20&gt;TODAY(),"",SUMIFS(Register[QTY (m3)],Register[Pour Date],"&gt;="&amp;$A20,Register[Pour Date],"&lt;="&amp;$B20,Register[Supplier],H$7))</f>
        <v/>
      </c>
      <c r="I20" s="72" t="str">
        <f ca="1">IF($A20&gt;TODAY(),"",SUMIFS(Register[QTY (m3)],Register[Pour Date],"&gt;="&amp;$A20,Register[Pour Date],"&lt;="&amp;$B20,Register[Supplier],I$7))</f>
        <v/>
      </c>
      <c r="J20" s="73"/>
      <c r="K20" s="73"/>
      <c r="L20" s="74"/>
    </row>
    <row r="21" spans="1:12" s="63" customFormat="1" ht="11.7" x14ac:dyDescent="0.4">
      <c r="A21" s="70" t="str">
        <f t="shared" ca="1" si="0"/>
        <v/>
      </c>
      <c r="B21" s="71" t="str">
        <f t="shared" ca="1" si="1"/>
        <v/>
      </c>
      <c r="C21" s="72" t="str">
        <f ca="1">IF($A21&gt;TODAY(),"",SUMIFS(Register[QTY (m3)],Register[Pour Date],"&gt;="&amp;$A21,Register[Pour Date],"&lt;="&amp;$B21))</f>
        <v/>
      </c>
      <c r="D21" s="72" t="str">
        <f ca="1">IF(C21="","",D20+C21)</f>
        <v/>
      </c>
      <c r="E21" s="72" t="str">
        <f ca="1">IF($A21&gt;TODAY(),"",SUMIFS(Register[QTY (m3)],Register[Pour Date],"&gt;="&amp;$A21,Register[Pour Date],"&lt;="&amp;$B21,Register[Supplier],E$7))</f>
        <v/>
      </c>
      <c r="F21" s="72" t="str">
        <f ca="1">IF($A21&gt;TODAY(),"",SUMIFS(Register[QTY (m3)],Register[Pour Date],"&gt;="&amp;$A21,Register[Pour Date],"&lt;="&amp;$B21,Register[Supplier],F$7))</f>
        <v/>
      </c>
      <c r="G21" s="72" t="str">
        <f ca="1">IF($A21&gt;TODAY(),"",SUMIFS(Register[QTY (m3)],Register[Pour Date],"&gt;="&amp;$A21,Register[Pour Date],"&lt;="&amp;$B21,Register[Supplier],G$7))</f>
        <v/>
      </c>
      <c r="H21" s="72" t="str">
        <f ca="1">IF($A21&gt;TODAY(),"",SUMIFS(Register[QTY (m3)],Register[Pour Date],"&gt;="&amp;$A21,Register[Pour Date],"&lt;="&amp;$B21,Register[Supplier],H$7))</f>
        <v/>
      </c>
      <c r="I21" s="72" t="str">
        <f ca="1">IF($A21&gt;TODAY(),"",SUMIFS(Register[QTY (m3)],Register[Pour Date],"&gt;="&amp;$A21,Register[Pour Date],"&lt;="&amp;$B21,Register[Supplier],I$7))</f>
        <v/>
      </c>
      <c r="J21" s="73"/>
      <c r="K21" s="73"/>
      <c r="L21" s="74"/>
    </row>
    <row r="22" spans="1:12" s="63" customFormat="1" ht="11.7" x14ac:dyDescent="0.4">
      <c r="A22" s="70" t="str">
        <f t="shared" ca="1" si="0"/>
        <v/>
      </c>
      <c r="B22" s="71" t="str">
        <f t="shared" ca="1" si="1"/>
        <v/>
      </c>
      <c r="C22" s="72" t="str">
        <f ca="1">IF($A22&gt;TODAY(),"",SUMIFS(Register[QTY (m3)],Register[Pour Date],"&gt;="&amp;$A22,Register[Pour Date],"&lt;="&amp;$B22))</f>
        <v/>
      </c>
      <c r="D22" s="72" t="str">
        <f ca="1">IF(C22="","",D21+C22)</f>
        <v/>
      </c>
      <c r="E22" s="72" t="str">
        <f ca="1">IF($A22&gt;TODAY(),"",SUMIFS(Register[QTY (m3)],Register[Pour Date],"&gt;="&amp;$A22,Register[Pour Date],"&lt;="&amp;$B22,Register[Supplier],E$7))</f>
        <v/>
      </c>
      <c r="F22" s="72" t="str">
        <f ca="1">IF($A22&gt;TODAY(),"",SUMIFS(Register[QTY (m3)],Register[Pour Date],"&gt;="&amp;$A22,Register[Pour Date],"&lt;="&amp;$B22,Register[Supplier],F$7))</f>
        <v/>
      </c>
      <c r="G22" s="72" t="str">
        <f ca="1">IF($A22&gt;TODAY(),"",SUMIFS(Register[QTY (m3)],Register[Pour Date],"&gt;="&amp;$A22,Register[Pour Date],"&lt;="&amp;$B22,Register[Supplier],G$7))</f>
        <v/>
      </c>
      <c r="H22" s="72" t="str">
        <f ca="1">IF($A22&gt;TODAY(),"",SUMIFS(Register[QTY (m3)],Register[Pour Date],"&gt;="&amp;$A22,Register[Pour Date],"&lt;="&amp;$B22,Register[Supplier],H$7))</f>
        <v/>
      </c>
      <c r="I22" s="72" t="str">
        <f ca="1">IF($A22&gt;TODAY(),"",SUMIFS(Register[QTY (m3)],Register[Pour Date],"&gt;="&amp;$A22,Register[Pour Date],"&lt;="&amp;$B22,Register[Supplier],I$7))</f>
        <v/>
      </c>
      <c r="J22" s="73"/>
      <c r="K22" s="73"/>
      <c r="L22" s="74"/>
    </row>
    <row r="23" spans="1:12" s="63" customFormat="1" ht="11.7" x14ac:dyDescent="0.4">
      <c r="A23" s="70" t="str">
        <f t="shared" ca="1" si="0"/>
        <v/>
      </c>
      <c r="B23" s="71" t="str">
        <f t="shared" ca="1" si="1"/>
        <v/>
      </c>
      <c r="C23" s="72" t="str">
        <f ca="1">IF($A23&gt;TODAY(),"",SUMIFS(Register[QTY (m3)],Register[Pour Date],"&gt;="&amp;$A23,Register[Pour Date],"&lt;="&amp;$B23))</f>
        <v/>
      </c>
      <c r="D23" s="72" t="str">
        <f ca="1">IF(C23="","",D22+C23)</f>
        <v/>
      </c>
      <c r="E23" s="72" t="str">
        <f ca="1">IF($A23&gt;TODAY(),"",SUMIFS(Register[QTY (m3)],Register[Pour Date],"&gt;="&amp;$A23,Register[Pour Date],"&lt;="&amp;$B23,Register[Supplier],E$7))</f>
        <v/>
      </c>
      <c r="F23" s="72" t="str">
        <f ca="1">IF($A23&gt;TODAY(),"",SUMIFS(Register[QTY (m3)],Register[Pour Date],"&gt;="&amp;$A23,Register[Pour Date],"&lt;="&amp;$B23,Register[Supplier],F$7))</f>
        <v/>
      </c>
      <c r="G23" s="72" t="str">
        <f ca="1">IF($A23&gt;TODAY(),"",SUMIFS(Register[QTY (m3)],Register[Pour Date],"&gt;="&amp;$A23,Register[Pour Date],"&lt;="&amp;$B23,Register[Supplier],G$7))</f>
        <v/>
      </c>
      <c r="H23" s="72" t="str">
        <f ca="1">IF($A23&gt;TODAY(),"",SUMIFS(Register[QTY (m3)],Register[Pour Date],"&gt;="&amp;$A23,Register[Pour Date],"&lt;="&amp;$B23,Register[Supplier],H$7))</f>
        <v/>
      </c>
      <c r="I23" s="72" t="str">
        <f ca="1">IF($A23&gt;TODAY(),"",SUMIFS(Register[QTY (m3)],Register[Pour Date],"&gt;="&amp;$A23,Register[Pour Date],"&lt;="&amp;$B23,Register[Supplier],I$7))</f>
        <v/>
      </c>
      <c r="J23" s="73"/>
      <c r="K23" s="73"/>
      <c r="L23" s="74"/>
    </row>
    <row r="24" spans="1:12" s="63" customFormat="1" ht="11.7" x14ac:dyDescent="0.4">
      <c r="A24" s="70" t="str">
        <f t="shared" ca="1" si="0"/>
        <v/>
      </c>
      <c r="B24" s="71" t="str">
        <f t="shared" ca="1" si="1"/>
        <v/>
      </c>
      <c r="C24" s="72" t="str">
        <f ca="1">IF($A24&gt;TODAY(),"",SUMIFS(Register[QTY (m3)],Register[Pour Date],"&gt;="&amp;$A24,Register[Pour Date],"&lt;="&amp;$B24))</f>
        <v/>
      </c>
      <c r="D24" s="72" t="str">
        <f ca="1">IF(C24="","",D23+C24)</f>
        <v/>
      </c>
      <c r="E24" s="72" t="str">
        <f ca="1">IF($A24&gt;TODAY(),"",SUMIFS(Register[QTY (m3)],Register[Pour Date],"&gt;="&amp;$A24,Register[Pour Date],"&lt;="&amp;$B24,Register[Supplier],E$7))</f>
        <v/>
      </c>
      <c r="F24" s="72" t="str">
        <f ca="1">IF($A24&gt;TODAY(),"",SUMIFS(Register[QTY (m3)],Register[Pour Date],"&gt;="&amp;$A24,Register[Pour Date],"&lt;="&amp;$B24,Register[Supplier],F$7))</f>
        <v/>
      </c>
      <c r="G24" s="72" t="str">
        <f ca="1">IF($A24&gt;TODAY(),"",SUMIFS(Register[QTY (m3)],Register[Pour Date],"&gt;="&amp;$A24,Register[Pour Date],"&lt;="&amp;$B24,Register[Supplier],G$7))</f>
        <v/>
      </c>
      <c r="H24" s="72" t="str">
        <f ca="1">IF($A24&gt;TODAY(),"",SUMIFS(Register[QTY (m3)],Register[Pour Date],"&gt;="&amp;$A24,Register[Pour Date],"&lt;="&amp;$B24,Register[Supplier],H$7))</f>
        <v/>
      </c>
      <c r="I24" s="72" t="str">
        <f ca="1">IF($A24&gt;TODAY(),"",SUMIFS(Register[QTY (m3)],Register[Pour Date],"&gt;="&amp;$A24,Register[Pour Date],"&lt;="&amp;$B24,Register[Supplier],I$7))</f>
        <v/>
      </c>
      <c r="J24" s="73"/>
      <c r="K24" s="73"/>
      <c r="L24" s="74"/>
    </row>
    <row r="25" spans="1:12" s="63" customFormat="1" ht="11.7" x14ac:dyDescent="0.4">
      <c r="A25" s="70" t="str">
        <f t="shared" ca="1" si="0"/>
        <v/>
      </c>
      <c r="B25" s="71" t="str">
        <f t="shared" ca="1" si="1"/>
        <v/>
      </c>
      <c r="C25" s="72" t="str">
        <f ca="1">IF($A25&gt;TODAY(),"",SUMIFS(Register[QTY (m3)],Register[Pour Date],"&gt;="&amp;$A25,Register[Pour Date],"&lt;="&amp;$B25))</f>
        <v/>
      </c>
      <c r="D25" s="72" t="str">
        <f ca="1">IF(C25="","",D24+C25)</f>
        <v/>
      </c>
      <c r="E25" s="72" t="str">
        <f ca="1">IF($A25&gt;TODAY(),"",SUMIFS(Register[QTY (m3)],Register[Pour Date],"&gt;="&amp;$A25,Register[Pour Date],"&lt;="&amp;$B25,Register[Supplier],E$7))</f>
        <v/>
      </c>
      <c r="F25" s="72" t="str">
        <f ca="1">IF($A25&gt;TODAY(),"",SUMIFS(Register[QTY (m3)],Register[Pour Date],"&gt;="&amp;$A25,Register[Pour Date],"&lt;="&amp;$B25,Register[Supplier],F$7))</f>
        <v/>
      </c>
      <c r="G25" s="72" t="str">
        <f ca="1">IF($A25&gt;TODAY(),"",SUMIFS(Register[QTY (m3)],Register[Pour Date],"&gt;="&amp;$A25,Register[Pour Date],"&lt;="&amp;$B25,Register[Supplier],G$7))</f>
        <v/>
      </c>
      <c r="H25" s="72" t="str">
        <f ca="1">IF($A25&gt;TODAY(),"",SUMIFS(Register[QTY (m3)],Register[Pour Date],"&gt;="&amp;$A25,Register[Pour Date],"&lt;="&amp;$B25,Register[Supplier],H$7))</f>
        <v/>
      </c>
      <c r="I25" s="72" t="str">
        <f ca="1">IF($A25&gt;TODAY(),"",SUMIFS(Register[QTY (m3)],Register[Pour Date],"&gt;="&amp;$A25,Register[Pour Date],"&lt;="&amp;$B25,Register[Supplier],I$7))</f>
        <v/>
      </c>
      <c r="J25" s="73"/>
      <c r="K25" s="73"/>
      <c r="L25" s="74"/>
    </row>
    <row r="26" spans="1:12" s="63" customFormat="1" ht="11.7" x14ac:dyDescent="0.4">
      <c r="A26" s="70" t="str">
        <f t="shared" ca="1" si="0"/>
        <v/>
      </c>
      <c r="B26" s="71" t="str">
        <f t="shared" ca="1" si="1"/>
        <v/>
      </c>
      <c r="C26" s="72" t="str">
        <f ca="1">IF($A26&gt;TODAY(),"",SUMIFS(Register[QTY (m3)],Register[Pour Date],"&gt;="&amp;$A26,Register[Pour Date],"&lt;="&amp;$B26))</f>
        <v/>
      </c>
      <c r="D26" s="72" t="str">
        <f ca="1">IF(C26="","",D25+C26)</f>
        <v/>
      </c>
      <c r="E26" s="72" t="str">
        <f ca="1">IF($A26&gt;TODAY(),"",SUMIFS(Register[QTY (m3)],Register[Pour Date],"&gt;="&amp;$A26,Register[Pour Date],"&lt;="&amp;$B26,Register[Supplier],E$7))</f>
        <v/>
      </c>
      <c r="F26" s="72" t="str">
        <f ca="1">IF($A26&gt;TODAY(),"",SUMIFS(Register[QTY (m3)],Register[Pour Date],"&gt;="&amp;$A26,Register[Pour Date],"&lt;="&amp;$B26,Register[Supplier],F$7))</f>
        <v/>
      </c>
      <c r="G26" s="72" t="str">
        <f ca="1">IF($A26&gt;TODAY(),"",SUMIFS(Register[QTY (m3)],Register[Pour Date],"&gt;="&amp;$A26,Register[Pour Date],"&lt;="&amp;$B26,Register[Supplier],G$7))</f>
        <v/>
      </c>
      <c r="H26" s="72" t="str">
        <f ca="1">IF($A26&gt;TODAY(),"",SUMIFS(Register[QTY (m3)],Register[Pour Date],"&gt;="&amp;$A26,Register[Pour Date],"&lt;="&amp;$B26,Register[Supplier],H$7))</f>
        <v/>
      </c>
      <c r="I26" s="72" t="str">
        <f ca="1">IF($A26&gt;TODAY(),"",SUMIFS(Register[QTY (m3)],Register[Pour Date],"&gt;="&amp;$A26,Register[Pour Date],"&lt;="&amp;$B26,Register[Supplier],I$7))</f>
        <v/>
      </c>
      <c r="J26" s="73"/>
      <c r="K26" s="73"/>
      <c r="L26" s="74"/>
    </row>
    <row r="27" spans="1:12" s="63" customFormat="1" ht="11.7" x14ac:dyDescent="0.4">
      <c r="A27" s="70" t="str">
        <f t="shared" ca="1" si="0"/>
        <v/>
      </c>
      <c r="B27" s="71" t="str">
        <f t="shared" ca="1" si="1"/>
        <v/>
      </c>
      <c r="C27" s="72" t="str">
        <f ca="1">IF($A27&gt;TODAY(),"",SUMIFS(Register[QTY (m3)],Register[Pour Date],"&gt;="&amp;$A27,Register[Pour Date],"&lt;="&amp;$B27))</f>
        <v/>
      </c>
      <c r="D27" s="72" t="str">
        <f ca="1">IF(C27="","",D26+C27)</f>
        <v/>
      </c>
      <c r="E27" s="72" t="str">
        <f ca="1">IF($A27&gt;TODAY(),"",SUMIFS(Register[QTY (m3)],Register[Pour Date],"&gt;="&amp;$A27,Register[Pour Date],"&lt;="&amp;$B27,Register[Supplier],E$7))</f>
        <v/>
      </c>
      <c r="F27" s="72" t="str">
        <f ca="1">IF($A27&gt;TODAY(),"",SUMIFS(Register[QTY (m3)],Register[Pour Date],"&gt;="&amp;$A27,Register[Pour Date],"&lt;="&amp;$B27,Register[Supplier],F$7))</f>
        <v/>
      </c>
      <c r="G27" s="72" t="str">
        <f ca="1">IF($A27&gt;TODAY(),"",SUMIFS(Register[QTY (m3)],Register[Pour Date],"&gt;="&amp;$A27,Register[Pour Date],"&lt;="&amp;$B27,Register[Supplier],G$7))</f>
        <v/>
      </c>
      <c r="H27" s="72" t="str">
        <f ca="1">IF($A27&gt;TODAY(),"",SUMIFS(Register[QTY (m3)],Register[Pour Date],"&gt;="&amp;$A27,Register[Pour Date],"&lt;="&amp;$B27,Register[Supplier],H$7))</f>
        <v/>
      </c>
      <c r="I27" s="72" t="str">
        <f ca="1">IF($A27&gt;TODAY(),"",SUMIFS(Register[QTY (m3)],Register[Pour Date],"&gt;="&amp;$A27,Register[Pour Date],"&lt;="&amp;$B27,Register[Supplier],I$7))</f>
        <v/>
      </c>
      <c r="J27" s="73"/>
      <c r="K27" s="73"/>
      <c r="L27" s="74"/>
    </row>
    <row r="28" spans="1:12" s="63" customFormat="1" ht="11.7" x14ac:dyDescent="0.4">
      <c r="A28" s="70" t="str">
        <f t="shared" ca="1" si="0"/>
        <v/>
      </c>
      <c r="B28" s="71" t="str">
        <f t="shared" ca="1" si="1"/>
        <v/>
      </c>
      <c r="C28" s="72" t="str">
        <f ca="1">IF($A28&gt;TODAY(),"",SUMIFS(Register[QTY (m3)],Register[Pour Date],"&gt;="&amp;$A28,Register[Pour Date],"&lt;="&amp;$B28))</f>
        <v/>
      </c>
      <c r="D28" s="72" t="str">
        <f ca="1">IF(C28="","",D27+C28)</f>
        <v/>
      </c>
      <c r="E28" s="72" t="str">
        <f ca="1">IF($A28&gt;TODAY(),"",SUMIFS(Register[QTY (m3)],Register[Pour Date],"&gt;="&amp;$A28,Register[Pour Date],"&lt;="&amp;$B28,Register[Supplier],E$7))</f>
        <v/>
      </c>
      <c r="F28" s="72" t="str">
        <f ca="1">IF($A28&gt;TODAY(),"",SUMIFS(Register[QTY (m3)],Register[Pour Date],"&gt;="&amp;$A28,Register[Pour Date],"&lt;="&amp;$B28,Register[Supplier],F$7))</f>
        <v/>
      </c>
      <c r="G28" s="72" t="str">
        <f ca="1">IF($A28&gt;TODAY(),"",SUMIFS(Register[QTY (m3)],Register[Pour Date],"&gt;="&amp;$A28,Register[Pour Date],"&lt;="&amp;$B28,Register[Supplier],G$7))</f>
        <v/>
      </c>
      <c r="H28" s="72" t="str">
        <f ca="1">IF($A28&gt;TODAY(),"",SUMIFS(Register[QTY (m3)],Register[Pour Date],"&gt;="&amp;$A28,Register[Pour Date],"&lt;="&amp;$B28,Register[Supplier],H$7))</f>
        <v/>
      </c>
      <c r="I28" s="72" t="str">
        <f ca="1">IF($A28&gt;TODAY(),"",SUMIFS(Register[QTY (m3)],Register[Pour Date],"&gt;="&amp;$A28,Register[Pour Date],"&lt;="&amp;$B28,Register[Supplier],I$7))</f>
        <v/>
      </c>
      <c r="J28" s="73"/>
      <c r="K28" s="73"/>
      <c r="L28" s="74"/>
    </row>
    <row r="29" spans="1:12" s="63" customFormat="1" ht="11.7" x14ac:dyDescent="0.4">
      <c r="A29" s="70" t="str">
        <f t="shared" ca="1" si="0"/>
        <v/>
      </c>
      <c r="B29" s="71" t="str">
        <f t="shared" ca="1" si="1"/>
        <v/>
      </c>
      <c r="C29" s="72" t="str">
        <f ca="1">IF($A29&gt;TODAY(),"",SUMIFS(Register[QTY (m3)],Register[Pour Date],"&gt;="&amp;$A29,Register[Pour Date],"&lt;="&amp;$B29))</f>
        <v/>
      </c>
      <c r="D29" s="72" t="str">
        <f ca="1">IF(C29="","",D28+C29)</f>
        <v/>
      </c>
      <c r="E29" s="72" t="str">
        <f ca="1">IF($A29&gt;TODAY(),"",SUMIFS(Register[QTY (m3)],Register[Pour Date],"&gt;="&amp;$A29,Register[Pour Date],"&lt;="&amp;$B29,Register[Supplier],E$7))</f>
        <v/>
      </c>
      <c r="F29" s="72" t="str">
        <f ca="1">IF($A29&gt;TODAY(),"",SUMIFS(Register[QTY (m3)],Register[Pour Date],"&gt;="&amp;$A29,Register[Pour Date],"&lt;="&amp;$B29,Register[Supplier],F$7))</f>
        <v/>
      </c>
      <c r="G29" s="72" t="str">
        <f ca="1">IF($A29&gt;TODAY(),"",SUMIFS(Register[QTY (m3)],Register[Pour Date],"&gt;="&amp;$A29,Register[Pour Date],"&lt;="&amp;$B29,Register[Supplier],G$7))</f>
        <v/>
      </c>
      <c r="H29" s="72" t="str">
        <f ca="1">IF($A29&gt;TODAY(),"",SUMIFS(Register[QTY (m3)],Register[Pour Date],"&gt;="&amp;$A29,Register[Pour Date],"&lt;="&amp;$B29,Register[Supplier],H$7))</f>
        <v/>
      </c>
      <c r="I29" s="72" t="str">
        <f ca="1">IF($A29&gt;TODAY(),"",SUMIFS(Register[QTY (m3)],Register[Pour Date],"&gt;="&amp;$A29,Register[Pour Date],"&lt;="&amp;$B29,Register[Supplier],I$7))</f>
        <v/>
      </c>
      <c r="J29" s="73"/>
      <c r="K29" s="73"/>
      <c r="L29" s="74"/>
    </row>
    <row r="30" spans="1:12" s="63" customFormat="1" ht="11.7" x14ac:dyDescent="0.4">
      <c r="A30" s="70" t="str">
        <f t="shared" ca="1" si="0"/>
        <v/>
      </c>
      <c r="B30" s="71" t="str">
        <f t="shared" ca="1" si="1"/>
        <v/>
      </c>
      <c r="C30" s="72" t="str">
        <f ca="1">IF($A30&gt;TODAY(),"",SUMIFS(Register[QTY (m3)],Register[Pour Date],"&gt;="&amp;$A30,Register[Pour Date],"&lt;="&amp;$B30))</f>
        <v/>
      </c>
      <c r="D30" s="72" t="str">
        <f ca="1">IF(C30="","",D29+C30)</f>
        <v/>
      </c>
      <c r="E30" s="72" t="str">
        <f ca="1">IF($A30&gt;TODAY(),"",SUMIFS(Register[QTY (m3)],Register[Pour Date],"&gt;="&amp;$A30,Register[Pour Date],"&lt;="&amp;$B30,Register[Supplier],E$7))</f>
        <v/>
      </c>
      <c r="F30" s="72" t="str">
        <f ca="1">IF($A30&gt;TODAY(),"",SUMIFS(Register[QTY (m3)],Register[Pour Date],"&gt;="&amp;$A30,Register[Pour Date],"&lt;="&amp;$B30,Register[Supplier],F$7))</f>
        <v/>
      </c>
      <c r="G30" s="72" t="str">
        <f ca="1">IF($A30&gt;TODAY(),"",SUMIFS(Register[QTY (m3)],Register[Pour Date],"&gt;="&amp;$A30,Register[Pour Date],"&lt;="&amp;$B30,Register[Supplier],G$7))</f>
        <v/>
      </c>
      <c r="H30" s="72" t="str">
        <f ca="1">IF($A30&gt;TODAY(),"",SUMIFS(Register[QTY (m3)],Register[Pour Date],"&gt;="&amp;$A30,Register[Pour Date],"&lt;="&amp;$B30,Register[Supplier],H$7))</f>
        <v/>
      </c>
      <c r="I30" s="72" t="str">
        <f ca="1">IF($A30&gt;TODAY(),"",SUMIFS(Register[QTY (m3)],Register[Pour Date],"&gt;="&amp;$A30,Register[Pour Date],"&lt;="&amp;$B30,Register[Supplier],I$7))</f>
        <v/>
      </c>
      <c r="J30" s="73"/>
      <c r="K30" s="73"/>
      <c r="L30" s="74"/>
    </row>
    <row r="31" spans="1:12" s="63" customFormat="1" ht="11.7" x14ac:dyDescent="0.4">
      <c r="A31" s="81" t="str">
        <f t="shared" ca="1" si="0"/>
        <v/>
      </c>
      <c r="B31" s="82" t="str">
        <f t="shared" ca="1" si="1"/>
        <v/>
      </c>
      <c r="C31" s="75" t="str">
        <f ca="1">IF($A31&gt;TODAY(),"",SUMIFS(Register[QTY (m3)],Register[Pour Date],"&gt;="&amp;$A31,Register[Pour Date],"&lt;="&amp;$B31))</f>
        <v/>
      </c>
      <c r="D31" s="75" t="str">
        <f ca="1">IF(C31="","",D30+C31)</f>
        <v/>
      </c>
      <c r="E31" s="75" t="str">
        <f ca="1">IF($A31&gt;TODAY(),"",SUMIFS(Register[QTY (m3)],Register[Pour Date],"&gt;="&amp;$A31,Register[Pour Date],"&lt;="&amp;$B31,Register[Supplier],E$7))</f>
        <v/>
      </c>
      <c r="F31" s="75" t="str">
        <f ca="1">IF($A31&gt;TODAY(),"",SUMIFS(Register[QTY (m3)],Register[Pour Date],"&gt;="&amp;$A31,Register[Pour Date],"&lt;="&amp;$B31,Register[Supplier],F$7))</f>
        <v/>
      </c>
      <c r="G31" s="75" t="str">
        <f ca="1">IF($A31&gt;TODAY(),"",SUMIFS(Register[QTY (m3)],Register[Pour Date],"&gt;="&amp;$A31,Register[Pour Date],"&lt;="&amp;$B31,Register[Supplier],G$7))</f>
        <v/>
      </c>
      <c r="H31" s="75" t="str">
        <f ca="1">IF($A31&gt;TODAY(),"",SUMIFS(Register[QTY (m3)],Register[Pour Date],"&gt;="&amp;$A31,Register[Pour Date],"&lt;="&amp;$B31,Register[Supplier],H$7))</f>
        <v/>
      </c>
      <c r="I31" s="75" t="str">
        <f ca="1">IF($A31&gt;TODAY(),"",SUMIFS(Register[QTY (m3)],Register[Pour Date],"&gt;="&amp;$A31,Register[Pour Date],"&lt;="&amp;$B31,Register[Supplier],I$7))</f>
        <v/>
      </c>
      <c r="J31" s="76"/>
      <c r="K31" s="76"/>
      <c r="L31" s="77"/>
    </row>
    <row r="32" spans="1:12" ht="11.7" x14ac:dyDescent="0.4">
      <c r="A32" s="64"/>
      <c r="B32" s="64"/>
      <c r="C32" s="65" t="s">
        <v>86</v>
      </c>
      <c r="D32" s="79">
        <f ca="1">MAX(D8:D31)</f>
        <v>198</v>
      </c>
      <c r="E32" s="79">
        <f ca="1">SUM(E8:E31)</f>
        <v>38</v>
      </c>
      <c r="F32" s="79">
        <f ca="1">SUM(F8:F31)</f>
        <v>38</v>
      </c>
      <c r="G32" s="79">
        <f ca="1">SUM(G8:G31)</f>
        <v>38</v>
      </c>
      <c r="H32" s="79">
        <f ca="1">SUM(H8:H31)</f>
        <v>38</v>
      </c>
      <c r="I32" s="79">
        <f ca="1">SUM(I8:I31)</f>
        <v>46</v>
      </c>
      <c r="J32" s="78"/>
      <c r="K32" s="78"/>
      <c r="L32" s="78"/>
    </row>
  </sheetData>
  <sheetProtection sheet="1" objects="1" scenarios="1" selectLockedCells="1"/>
  <mergeCells count="38">
    <mergeCell ref="H3:I3"/>
    <mergeCell ref="H4:I4"/>
    <mergeCell ref="H5:L5"/>
    <mergeCell ref="K3:L3"/>
    <mergeCell ref="K4:L4"/>
    <mergeCell ref="G1:L2"/>
    <mergeCell ref="B1:F1"/>
    <mergeCell ref="B2:F2"/>
    <mergeCell ref="B3:F3"/>
    <mergeCell ref="B4:F4"/>
    <mergeCell ref="B5:F5"/>
    <mergeCell ref="J8:L8"/>
    <mergeCell ref="J9:L9"/>
    <mergeCell ref="J10:L10"/>
    <mergeCell ref="J11:L11"/>
    <mergeCell ref="J12:L12"/>
    <mergeCell ref="H6:L6"/>
    <mergeCell ref="J7:L7"/>
    <mergeCell ref="J13:L13"/>
    <mergeCell ref="J14:L14"/>
    <mergeCell ref="J15:L15"/>
    <mergeCell ref="J16:L16"/>
    <mergeCell ref="J17:L17"/>
    <mergeCell ref="J18:L18"/>
    <mergeCell ref="B6:F6"/>
    <mergeCell ref="J19:L19"/>
    <mergeCell ref="J20:L20"/>
    <mergeCell ref="J21:L21"/>
    <mergeCell ref="J22:L22"/>
    <mergeCell ref="J23:L23"/>
    <mergeCell ref="J24:L24"/>
    <mergeCell ref="J25:L25"/>
    <mergeCell ref="J26:L26"/>
    <mergeCell ref="J27:L27"/>
    <mergeCell ref="J28:L28"/>
    <mergeCell ref="J29:L29"/>
    <mergeCell ref="J30:L30"/>
    <mergeCell ref="J31:L31"/>
  </mergeCells>
  <conditionalFormatting sqref="A8:J31">
    <cfRule type="expression" dxfId="32" priority="20">
      <formula>ISODD(#REF!)</formula>
    </cfRule>
  </conditionalFormatting>
  <printOptions horizontalCentered="1"/>
  <pageMargins left="0.23622047244094491" right="0.23622047244094491" top="0.74803149606299213" bottom="0.74803149606299213" header="0.31496062992125984" footer="0.31496062992125984"/>
  <pageSetup paperSize="9" orientation="landscape" horizontalDpi="300" verticalDpi="300" r:id="rId1"/>
  <headerFooter>
    <oddFooter>&amp;LTemplate downloaded from http://quality-management.magt.biz&amp;RPage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I22" sqref="I22"/>
    </sheetView>
  </sheetViews>
  <sheetFormatPr defaultRowHeight="10.5" x14ac:dyDescent="0.4"/>
  <cols>
    <col min="1" max="1" width="6.7109375" customWidth="1"/>
    <col min="2" max="2" width="20.7109375" customWidth="1"/>
    <col min="3" max="3" width="6.7109375" customWidth="1"/>
    <col min="4" max="4" width="20.7109375" customWidth="1"/>
    <col min="5" max="5" width="6.7109375" customWidth="1"/>
    <col min="6" max="6" width="20.7109375" customWidth="1"/>
    <col min="7" max="7" width="6.7109375" customWidth="1"/>
    <col min="8" max="8" width="20.7109375" customWidth="1"/>
    <col min="9" max="9" width="22.640625" customWidth="1"/>
  </cols>
  <sheetData>
    <row r="1" spans="1:9" s="26" customFormat="1" ht="11.7" x14ac:dyDescent="0.45">
      <c r="A1" s="40" t="str">
        <f>IF('[1]WBS ID'!A2=0,"",'[1]WBS ID'!A2)</f>
        <v>Location</v>
      </c>
      <c r="B1" s="41"/>
      <c r="C1" s="40" t="s">
        <v>52</v>
      </c>
      <c r="D1" s="41"/>
      <c r="E1" s="40" t="str">
        <f>IF('[1]WBS ID'!E2=0,"",'[1]WBS ID'!E2)</f>
        <v>Item</v>
      </c>
      <c r="F1" s="41"/>
      <c r="G1" s="40" t="s">
        <v>51</v>
      </c>
      <c r="H1" s="41"/>
      <c r="I1" s="80" t="s">
        <v>143</v>
      </c>
    </row>
    <row r="2" spans="1:9" ht="11.7" x14ac:dyDescent="0.45">
      <c r="A2" s="27" t="s">
        <v>30</v>
      </c>
      <c r="B2" s="28" t="s">
        <v>34</v>
      </c>
      <c r="C2" s="27" t="s">
        <v>33</v>
      </c>
      <c r="D2" s="28" t="s">
        <v>53</v>
      </c>
      <c r="E2" s="27" t="str">
        <f>IF('[1]WBS ID'!E3=0,"",'[1]WBS ID'!E3)</f>
        <v>CL</v>
      </c>
      <c r="F2" s="28" t="s">
        <v>56</v>
      </c>
      <c r="G2" s="27" t="s">
        <v>59</v>
      </c>
      <c r="H2" s="28" t="s">
        <v>61</v>
      </c>
      <c r="I2" s="80"/>
    </row>
    <row r="3" spans="1:9" ht="11.7" x14ac:dyDescent="0.45">
      <c r="A3" s="27" t="s">
        <v>31</v>
      </c>
      <c r="B3" s="28" t="s">
        <v>35</v>
      </c>
      <c r="C3" s="27" t="s">
        <v>38</v>
      </c>
      <c r="D3" s="28" t="s">
        <v>54</v>
      </c>
      <c r="E3" s="27" t="str">
        <f>IF('[1]WBS ID'!E4=0,"",'[1]WBS ID'!E4)</f>
        <v>GB</v>
      </c>
      <c r="F3" s="28" t="s">
        <v>57</v>
      </c>
      <c r="G3" s="27" t="s">
        <v>60</v>
      </c>
      <c r="H3" s="28"/>
      <c r="I3" s="80"/>
    </row>
    <row r="4" spans="1:9" ht="11.7" x14ac:dyDescent="0.45">
      <c r="A4" s="27" t="s">
        <v>32</v>
      </c>
      <c r="B4" s="28" t="s">
        <v>36</v>
      </c>
      <c r="C4" s="27" t="s">
        <v>39</v>
      </c>
      <c r="D4" s="28" t="s">
        <v>55</v>
      </c>
      <c r="E4" s="27" t="str">
        <f>IF('[1]WBS ID'!E5=0,"",'[1]WBS ID'!E5)</f>
        <v>IB</v>
      </c>
      <c r="F4" s="28" t="s">
        <v>58</v>
      </c>
      <c r="G4" s="27"/>
      <c r="H4" s="28"/>
      <c r="I4" s="80"/>
    </row>
    <row r="5" spans="1:9" ht="11.7" x14ac:dyDescent="0.45">
      <c r="A5" s="27" t="s">
        <v>33</v>
      </c>
      <c r="B5" s="28" t="s">
        <v>37</v>
      </c>
      <c r="C5" s="27" t="s">
        <v>41</v>
      </c>
      <c r="D5" s="28" t="s">
        <v>44</v>
      </c>
      <c r="E5" s="27" t="s">
        <v>14</v>
      </c>
      <c r="F5" s="28" t="s">
        <v>48</v>
      </c>
      <c r="G5" s="27"/>
      <c r="H5" s="28"/>
      <c r="I5" s="80"/>
    </row>
    <row r="6" spans="1:9" ht="11.7" x14ac:dyDescent="0.45">
      <c r="A6" s="27"/>
      <c r="B6" s="28"/>
      <c r="C6" s="27" t="s">
        <v>40</v>
      </c>
      <c r="D6" s="28" t="s">
        <v>45</v>
      </c>
      <c r="E6" s="27" t="s">
        <v>49</v>
      </c>
      <c r="F6" s="28" t="s">
        <v>50</v>
      </c>
      <c r="G6" s="27"/>
      <c r="H6" s="28"/>
      <c r="I6" s="80"/>
    </row>
    <row r="7" spans="1:9" ht="11.7" x14ac:dyDescent="0.45">
      <c r="A7" s="27"/>
      <c r="B7" s="28"/>
      <c r="C7" s="27" t="str">
        <f>IF('[1]WBS ID'!C8=0,"",'[1]WBS ID'!C8)</f>
        <v>…</v>
      </c>
      <c r="D7" s="28"/>
      <c r="E7" s="27"/>
      <c r="F7" s="28"/>
      <c r="G7" s="27"/>
      <c r="H7" s="28"/>
      <c r="I7" s="80"/>
    </row>
    <row r="8" spans="1:9" ht="11.7" x14ac:dyDescent="0.45">
      <c r="A8" s="27"/>
      <c r="B8" s="28"/>
      <c r="C8" s="27" t="s">
        <v>42</v>
      </c>
      <c r="D8" s="28" t="s">
        <v>46</v>
      </c>
      <c r="E8" s="27"/>
      <c r="F8" s="28"/>
      <c r="G8" s="27"/>
      <c r="H8" s="28"/>
      <c r="I8" s="80"/>
    </row>
    <row r="9" spans="1:9" ht="11.7" x14ac:dyDescent="0.45">
      <c r="A9" s="27"/>
      <c r="B9" s="28"/>
      <c r="C9" s="27" t="s">
        <v>43</v>
      </c>
      <c r="D9" s="28" t="s">
        <v>47</v>
      </c>
      <c r="E9" s="27"/>
      <c r="F9" s="28"/>
      <c r="G9" s="27"/>
      <c r="H9" s="28"/>
      <c r="I9" s="80"/>
    </row>
    <row r="10" spans="1:9" ht="11.7" x14ac:dyDescent="0.45">
      <c r="A10" s="27"/>
      <c r="B10" s="28"/>
      <c r="C10" s="27" t="str">
        <f>IF('[1]WBS ID'!C11=0,"",'[1]WBS ID'!C11)</f>
        <v/>
      </c>
      <c r="D10" s="28"/>
      <c r="E10" s="27"/>
      <c r="F10" s="28"/>
      <c r="G10" s="27"/>
      <c r="H10" s="28"/>
      <c r="I10" s="80"/>
    </row>
    <row r="11" spans="1:9" ht="11.7" x14ac:dyDescent="0.45">
      <c r="A11" s="27" t="str">
        <f>IF('[1]WBS ID'!A12=0,"",'[1]WBS ID'!A12)</f>
        <v/>
      </c>
      <c r="B11" s="28"/>
      <c r="C11" s="27" t="str">
        <f>IF('[1]WBS ID'!C12=0,"",'[1]WBS ID'!C12)</f>
        <v/>
      </c>
      <c r="D11" s="28"/>
      <c r="E11" s="27" t="str">
        <f>IF('[1]WBS ID'!E12=0,"",'[1]WBS ID'!E12)</f>
        <v>GN</v>
      </c>
      <c r="F11" s="28"/>
      <c r="G11" s="27"/>
      <c r="H11" s="28"/>
      <c r="I11" s="80"/>
    </row>
    <row r="12" spans="1:9" ht="11.7" x14ac:dyDescent="0.45">
      <c r="A12" s="27" t="str">
        <f>IF('[1]WBS ID'!A13=0,"",'[1]WBS ID'!A13)</f>
        <v/>
      </c>
      <c r="B12" s="28"/>
      <c r="C12" s="27" t="str">
        <f>IF('[1]WBS ID'!C13=0,"",'[1]WBS ID'!C13)</f>
        <v/>
      </c>
      <c r="D12" s="28"/>
      <c r="E12" s="27" t="str">
        <f>IF('[1]WBS ID'!E13=0,"",'[1]WBS ID'!E13)</f>
        <v/>
      </c>
      <c r="F12" s="28"/>
      <c r="G12" s="27"/>
      <c r="H12" s="28"/>
      <c r="I12" s="80"/>
    </row>
    <row r="13" spans="1:9" ht="11.7" x14ac:dyDescent="0.45">
      <c r="A13" s="27" t="str">
        <f>IF('[1]WBS ID'!A14=0,"",'[1]WBS ID'!A14)</f>
        <v/>
      </c>
      <c r="B13" s="28"/>
      <c r="C13" s="27" t="str">
        <f>IF('[1]WBS ID'!C14=0,"",'[1]WBS ID'!C14)</f>
        <v/>
      </c>
      <c r="D13" s="28"/>
      <c r="E13" s="27" t="str">
        <f>IF('[1]WBS ID'!E14=0,"",'[1]WBS ID'!E14)</f>
        <v/>
      </c>
      <c r="F13" s="28"/>
      <c r="G13" s="27"/>
      <c r="H13" s="28"/>
      <c r="I13" s="80"/>
    </row>
    <row r="14" spans="1:9" ht="11.7" x14ac:dyDescent="0.45">
      <c r="A14" s="27" t="str">
        <f>IF('[1]WBS ID'!A15=0,"",'[1]WBS ID'!A15)</f>
        <v/>
      </c>
      <c r="B14" s="28"/>
      <c r="C14" s="27" t="str">
        <f>IF('[1]WBS ID'!C15=0,"",'[1]WBS ID'!C15)</f>
        <v/>
      </c>
      <c r="D14" s="28"/>
      <c r="E14" s="27" t="str">
        <f>IF('[1]WBS ID'!E15=0,"",'[1]WBS ID'!E15)</f>
        <v/>
      </c>
      <c r="F14" s="28"/>
      <c r="G14" s="27"/>
      <c r="H14" s="28"/>
      <c r="I14" s="80"/>
    </row>
    <row r="15" spans="1:9" ht="11.7" x14ac:dyDescent="0.45">
      <c r="A15" s="27" t="str">
        <f>IF('[1]WBS ID'!A16=0,"",'[1]WBS ID'!A16)</f>
        <v/>
      </c>
      <c r="B15" s="28"/>
      <c r="C15" s="27" t="str">
        <f>IF('[1]WBS ID'!C16=0,"",'[1]WBS ID'!C16)</f>
        <v/>
      </c>
      <c r="D15" s="28"/>
      <c r="E15" s="27" t="str">
        <f>IF('[1]WBS ID'!E16=0,"",'[1]WBS ID'!E16)</f>
        <v/>
      </c>
      <c r="F15" s="28"/>
      <c r="G15" s="27"/>
      <c r="H15" s="28"/>
      <c r="I15" s="80"/>
    </row>
    <row r="16" spans="1:9" ht="11.7" x14ac:dyDescent="0.45">
      <c r="A16" s="27" t="str">
        <f>IF('[1]WBS ID'!A17=0,"",'[1]WBS ID'!A17)</f>
        <v/>
      </c>
      <c r="B16" s="28"/>
      <c r="C16" s="27" t="str">
        <f>IF('[1]WBS ID'!C17=0,"",'[1]WBS ID'!C17)</f>
        <v/>
      </c>
      <c r="D16" s="28"/>
      <c r="E16" s="27" t="str">
        <f>IF('[1]WBS ID'!E17=0,"",'[1]WBS ID'!E17)</f>
        <v/>
      </c>
      <c r="F16" s="28"/>
      <c r="G16" s="27"/>
      <c r="H16" s="28"/>
      <c r="I16" s="80"/>
    </row>
    <row r="17" spans="1:9" ht="11.7" x14ac:dyDescent="0.45">
      <c r="A17" s="27" t="str">
        <f>IF('[1]WBS ID'!A18=0,"",'[1]WBS ID'!A18)</f>
        <v/>
      </c>
      <c r="B17" s="28"/>
      <c r="C17" s="27" t="str">
        <f>IF('[1]WBS ID'!C18=0,"",'[1]WBS ID'!C18)</f>
        <v/>
      </c>
      <c r="D17" s="28"/>
      <c r="E17" s="27" t="str">
        <f>IF('[1]WBS ID'!E18=0,"",'[1]WBS ID'!E18)</f>
        <v/>
      </c>
      <c r="F17" s="28"/>
      <c r="G17" s="27"/>
      <c r="H17" s="28"/>
      <c r="I17" s="80"/>
    </row>
    <row r="18" spans="1:9" ht="11.7" x14ac:dyDescent="0.45">
      <c r="A18" s="27" t="str">
        <f>IF('[1]WBS ID'!A19=0,"",'[1]WBS ID'!A19)</f>
        <v/>
      </c>
      <c r="B18" s="28"/>
      <c r="C18" s="27" t="str">
        <f>IF('[1]WBS ID'!C19=0,"",'[1]WBS ID'!C19)</f>
        <v/>
      </c>
      <c r="D18" s="28"/>
      <c r="E18" s="27" t="str">
        <f>IF('[1]WBS ID'!E19=0,"",'[1]WBS ID'!E19)</f>
        <v/>
      </c>
      <c r="F18" s="28"/>
      <c r="G18" s="27"/>
      <c r="H18" s="28"/>
      <c r="I18" s="80"/>
    </row>
  </sheetData>
  <mergeCells count="5">
    <mergeCell ref="A1:B1"/>
    <mergeCell ref="C1:D1"/>
    <mergeCell ref="E1:F1"/>
    <mergeCell ref="G1:H1"/>
    <mergeCell ref="I1:I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B12" sqref="B12"/>
    </sheetView>
  </sheetViews>
  <sheetFormatPr defaultColWidth="7.640625" defaultRowHeight="10.5" x14ac:dyDescent="0.4"/>
  <cols>
    <col min="1" max="1" width="29.0703125" customWidth="1"/>
  </cols>
  <sheetData>
    <row r="1" spans="1:1" x14ac:dyDescent="0.4">
      <c r="A1" s="45" t="s">
        <v>107</v>
      </c>
    </row>
    <row r="2" spans="1:1" x14ac:dyDescent="0.4">
      <c r="A2" s="44" t="s">
        <v>25</v>
      </c>
    </row>
    <row r="3" spans="1:1" x14ac:dyDescent="0.4">
      <c r="A3" s="44" t="s">
        <v>26</v>
      </c>
    </row>
    <row r="4" spans="1:1" x14ac:dyDescent="0.4">
      <c r="A4" s="44" t="s">
        <v>95</v>
      </c>
    </row>
    <row r="5" spans="1:1" x14ac:dyDescent="0.4">
      <c r="A5" s="44" t="s">
        <v>96</v>
      </c>
    </row>
    <row r="6" spans="1:1" x14ac:dyDescent="0.4">
      <c r="A6" s="46" t="s">
        <v>97</v>
      </c>
    </row>
  </sheetData>
  <conditionalFormatting sqref="AY7:BA7">
    <cfRule type="cellIs" dxfId="31" priority="1" operator="equal">
      <formula>"passed"</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Read me</vt:lpstr>
      <vt:lpstr>Register</vt:lpstr>
      <vt:lpstr>Dashboard</vt:lpstr>
      <vt:lpstr>Total QTYs</vt:lpstr>
      <vt:lpstr>Cube ID</vt:lpstr>
      <vt:lpstr>Validation</vt:lpstr>
      <vt:lpstr>Dashboard!Print_Area</vt:lpstr>
      <vt:lpstr>Register!Print_Area</vt:lpstr>
      <vt:lpstr>'Total QTYs'!Print_Area</vt:lpstr>
      <vt:lpstr>Register!Print_Titles</vt:lpstr>
      <vt:lpstr>result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Testing Register</dc:title>
  <dc:creator>Marc Arnecke, PMP</dc:creator>
  <cp:lastModifiedBy>Marc Arnecke, PMP</cp:lastModifiedBy>
  <cp:lastPrinted>2018-06-25T10:55:38Z</cp:lastPrinted>
  <dcterms:created xsi:type="dcterms:W3CDTF">2013-09-11T09:08:20Z</dcterms:created>
  <dcterms:modified xsi:type="dcterms:W3CDTF">2018-06-25T10:56:23Z</dcterms:modified>
</cp:coreProperties>
</file>